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Лист1!$A$1:$F$272</definedName>
  </definedNames>
  <calcPr calcId="162913"/>
</workbook>
</file>

<file path=xl/calcChain.xml><?xml version="1.0" encoding="utf-8"?>
<calcChain xmlns="http://schemas.openxmlformats.org/spreadsheetml/2006/main">
  <c r="E239" i="1" l="1"/>
  <c r="E235" i="1"/>
  <c r="E231" i="1"/>
  <c r="E233" i="1"/>
  <c r="E229" i="1"/>
  <c r="D235" i="1"/>
  <c r="D231" i="1"/>
  <c r="D232" i="1"/>
  <c r="D233" i="1"/>
  <c r="D234" i="1"/>
  <c r="D230" i="1"/>
  <c r="D222" i="1"/>
  <c r="E222" i="1" s="1"/>
  <c r="E226" i="1"/>
  <c r="E220" i="1"/>
  <c r="E216" i="1"/>
  <c r="D206" i="1"/>
  <c r="D207" i="1"/>
  <c r="D208" i="1"/>
  <c r="E208" i="1" s="1"/>
  <c r="D209" i="1"/>
  <c r="D205" i="1"/>
  <c r="D216" i="1"/>
  <c r="E186" i="1"/>
  <c r="E187" i="1"/>
  <c r="E188" i="1"/>
  <c r="E189" i="1"/>
  <c r="D181" i="1"/>
  <c r="D182" i="1"/>
  <c r="D183" i="1"/>
  <c r="D184" i="1"/>
  <c r="D180" i="1"/>
  <c r="E176" i="1"/>
  <c r="E170" i="1"/>
  <c r="E164" i="1"/>
  <c r="D156" i="1"/>
  <c r="D157" i="1"/>
  <c r="D158" i="1"/>
  <c r="D159" i="1"/>
  <c r="D155" i="1"/>
  <c r="D172" i="1"/>
  <c r="D166" i="1"/>
  <c r="D160" i="1"/>
  <c r="D137" i="1"/>
  <c r="D138" i="1"/>
  <c r="D139" i="1"/>
  <c r="D140" i="1"/>
  <c r="D136" i="1"/>
  <c r="D147" i="1"/>
  <c r="D185" i="1"/>
  <c r="E151" i="1"/>
  <c r="E144" i="1"/>
  <c r="E145" i="1"/>
  <c r="E143" i="1"/>
  <c r="D141" i="1"/>
  <c r="D112" i="1"/>
  <c r="D113" i="1"/>
  <c r="D114" i="1"/>
  <c r="D115" i="1"/>
  <c r="D111" i="1"/>
  <c r="D128" i="1"/>
  <c r="D122" i="1"/>
  <c r="D116" i="1"/>
  <c r="E126" i="1"/>
  <c r="E120" i="1"/>
  <c r="E106" i="1"/>
  <c r="E107" i="1"/>
  <c r="E105" i="1"/>
  <c r="D103" i="1"/>
  <c r="E95" i="1"/>
  <c r="D229" i="1" l="1"/>
  <c r="D204" i="1"/>
  <c r="E204" i="1" s="1"/>
  <c r="D179" i="1"/>
  <c r="D154" i="1"/>
  <c r="D135" i="1"/>
  <c r="D110" i="1"/>
  <c r="D91" i="1"/>
  <c r="D87" i="1"/>
  <c r="D88" i="1"/>
  <c r="E88" i="1" s="1"/>
  <c r="D89" i="1"/>
  <c r="D90" i="1"/>
  <c r="D86" i="1"/>
  <c r="D14" i="1"/>
  <c r="D7" i="1" s="1"/>
  <c r="D15" i="1"/>
  <c r="D16" i="1"/>
  <c r="D17" i="1"/>
  <c r="D13" i="1"/>
  <c r="D66" i="1"/>
  <c r="D54" i="1"/>
  <c r="D42" i="1"/>
  <c r="D36" i="1"/>
  <c r="D30" i="1"/>
  <c r="D24" i="1"/>
  <c r="E82" i="1"/>
  <c r="E78" i="1"/>
  <c r="E77" i="1"/>
  <c r="E71" i="1"/>
  <c r="E65" i="1"/>
  <c r="E60" i="1"/>
  <c r="E59" i="1"/>
  <c r="E53" i="1"/>
  <c r="E48" i="1"/>
  <c r="E47" i="1"/>
  <c r="E41" i="1"/>
  <c r="E35" i="1"/>
  <c r="E29" i="1"/>
  <c r="E23" i="1"/>
  <c r="D18" i="1"/>
  <c r="C231" i="1"/>
  <c r="C232" i="1"/>
  <c r="C233" i="1"/>
  <c r="C234" i="1"/>
  <c r="C112" i="1"/>
  <c r="C113" i="1"/>
  <c r="C114" i="1"/>
  <c r="E114" i="1" s="1"/>
  <c r="C115" i="1"/>
  <c r="C111" i="1"/>
  <c r="C87" i="1"/>
  <c r="C88" i="1"/>
  <c r="C89" i="1"/>
  <c r="C90" i="1"/>
  <c r="C86" i="1"/>
  <c r="C14" i="1"/>
  <c r="C15" i="1"/>
  <c r="C16" i="1"/>
  <c r="E16" i="1" s="1"/>
  <c r="C17" i="1"/>
  <c r="C13" i="1"/>
  <c r="E87" i="1" l="1"/>
  <c r="E89" i="1"/>
  <c r="D9" i="1"/>
  <c r="D8" i="1"/>
  <c r="D6" i="1"/>
  <c r="D10" i="1"/>
  <c r="D85" i="1"/>
  <c r="D12" i="1"/>
  <c r="E17" i="1"/>
  <c r="C206" i="1"/>
  <c r="C207" i="1"/>
  <c r="C208" i="1"/>
  <c r="C209" i="1"/>
  <c r="C205" i="1"/>
  <c r="D5" i="1" l="1"/>
  <c r="C242" i="1"/>
  <c r="C230" i="1" s="1"/>
  <c r="C229" i="1" l="1"/>
  <c r="C97" i="1"/>
  <c r="C253" i="1" l="1"/>
  <c r="C247" i="1"/>
  <c r="C235" i="1"/>
  <c r="C222" i="1"/>
  <c r="C216" i="1"/>
  <c r="C210" i="1"/>
  <c r="C197" i="1"/>
  <c r="C191" i="1"/>
  <c r="C185" i="1"/>
  <c r="E185" i="1" s="1"/>
  <c r="C172" i="1"/>
  <c r="E172" i="1" s="1"/>
  <c r="C166" i="1"/>
  <c r="E166" i="1" s="1"/>
  <c r="C160" i="1"/>
  <c r="E160" i="1" s="1"/>
  <c r="C147" i="1"/>
  <c r="E147" i="1" s="1"/>
  <c r="C141" i="1"/>
  <c r="E141" i="1" s="1"/>
  <c r="C122" i="1"/>
  <c r="E122" i="1" s="1"/>
  <c r="C116" i="1"/>
  <c r="E116" i="1" s="1"/>
  <c r="C103" i="1"/>
  <c r="E103" i="1" s="1"/>
  <c r="C91" i="1"/>
  <c r="E91" i="1" s="1"/>
  <c r="C137" i="1" l="1"/>
  <c r="E137" i="1" s="1"/>
  <c r="C138" i="1"/>
  <c r="E138" i="1" s="1"/>
  <c r="C139" i="1"/>
  <c r="E139" i="1" s="1"/>
  <c r="C140" i="1"/>
  <c r="C136" i="1"/>
  <c r="C135" i="1" l="1"/>
  <c r="E135" i="1" s="1"/>
  <c r="C110" i="1"/>
  <c r="E110" i="1" s="1"/>
  <c r="C265" i="1"/>
  <c r="C259" i="1"/>
  <c r="C241" i="1"/>
  <c r="C204" i="1" l="1"/>
  <c r="C181" i="1" l="1"/>
  <c r="E181" i="1" s="1"/>
  <c r="C182" i="1"/>
  <c r="E182" i="1" s="1"/>
  <c r="C183" i="1"/>
  <c r="E183" i="1" s="1"/>
  <c r="C184" i="1"/>
  <c r="C180" i="1"/>
  <c r="E180" i="1" s="1"/>
  <c r="C156" i="1"/>
  <c r="C157" i="1"/>
  <c r="C158" i="1"/>
  <c r="E158" i="1" s="1"/>
  <c r="C159" i="1"/>
  <c r="C155" i="1"/>
  <c r="C179" i="1" l="1"/>
  <c r="E179" i="1" s="1"/>
  <c r="C154" i="1"/>
  <c r="E154" i="1" s="1"/>
  <c r="C72" i="1"/>
  <c r="E72" i="1" s="1"/>
  <c r="C66" i="1"/>
  <c r="E66" i="1" s="1"/>
  <c r="C54" i="1"/>
  <c r="E54" i="1" s="1"/>
  <c r="C12" i="1" l="1"/>
  <c r="E12" i="1" s="1"/>
  <c r="C7" i="1"/>
  <c r="E7" i="1" s="1"/>
  <c r="C8" i="1"/>
  <c r="E8" i="1" s="1"/>
  <c r="C9" i="1"/>
  <c r="E9" i="1" s="1"/>
  <c r="C10" i="1"/>
  <c r="E10" i="1" s="1"/>
  <c r="C6" i="1"/>
  <c r="E6" i="1" s="1"/>
  <c r="C85" i="1" l="1"/>
  <c r="E85" i="1" s="1"/>
  <c r="C5" i="1" l="1"/>
  <c r="E5" i="1" s="1"/>
  <c r="C42" i="1"/>
  <c r="E42" i="1" s="1"/>
  <c r="C36" i="1"/>
  <c r="E36" i="1" s="1"/>
  <c r="C30" i="1"/>
  <c r="E30" i="1" s="1"/>
  <c r="C24" i="1"/>
  <c r="E24" i="1" s="1"/>
  <c r="C18" i="1"/>
  <c r="E18" i="1" s="1"/>
</calcChain>
</file>

<file path=xl/sharedStrings.xml><?xml version="1.0" encoding="utf-8"?>
<sst xmlns="http://schemas.openxmlformats.org/spreadsheetml/2006/main" count="304" uniqueCount="81">
  <si>
    <t>Наименование мероприятия/источники расходов на финансирование</t>
  </si>
  <si>
    <t>федеральный бюджет</t>
  </si>
  <si>
    <t>областной бюджет</t>
  </si>
  <si>
    <t>в том числе субсидии местным бюджетам</t>
  </si>
  <si>
    <t>местный бюджет</t>
  </si>
  <si>
    <t>внебюджетные источники</t>
  </si>
  <si>
    <t>Всего по комплексной программе
в том числе:</t>
  </si>
  <si>
    <t>Номер
строки</t>
  </si>
  <si>
    <t>Мероприятие 1. 
Производство кабин для модернизированных электровозов 2ЭС10, 2ЭС7 ООО «Уральский завод модульных конструкций», всего
в том числе:</t>
  </si>
  <si>
    <t xml:space="preserve">Мероприятие 5. 
Обновление и модернизация производства, 
АО «Невьянский цементник», всего
в том числе: </t>
  </si>
  <si>
    <t>Мероприятие 13.
Развитие малого и среднего предпринимательства, всего
в том числе:</t>
  </si>
  <si>
    <t>Мероприятие 8. 
Строительство животноводческого комплекса на 1200 голов КРС,                      ООО «Гамма инвест», всего
в том числе:</t>
  </si>
  <si>
    <t>Мероприятие 9. 
Реконструкция телятника на 100 голов КРС, ЗАО «Аятское», всего
в том числе:</t>
  </si>
  <si>
    <r>
      <t>областной бюджет</t>
    </r>
    <r>
      <rPr>
        <vertAlign val="superscript"/>
        <sz val="10.5"/>
        <rFont val="Liberation Serif"/>
        <family val="1"/>
        <charset val="204"/>
      </rPr>
      <t>2</t>
    </r>
  </si>
  <si>
    <t>Мероприятие 46.
Реконструкция объекта культурного наследия «Жилой дом, расположенный 
по адресу: Свердловская область,
 г. Невьянск, ул. Комсомольская, д. 21», всего
в том числе:</t>
  </si>
  <si>
    <t>Мероприятие 43. 
Реконструкция объекта культурного наследия федерального значения «Наклонная башня Демидовых», расположенного по адресу: Свердловская область, г. Невьянск, сквер Демидовых, здание 3, всего
в том числе:</t>
  </si>
  <si>
    <t xml:space="preserve">Мероприятие 7.
Приобретение оборудования для добычи драгоценных металлов, в том числе бывших в употребелнии у других юридических лиц, Артель старателей «Нейва», всего
в том числе:  </t>
  </si>
  <si>
    <t xml:space="preserve">Мероприятие 3. 
Производство кабин шагающих экскаваторов ООО «Уральский завод модульных конструкций», всего
в том числе: </t>
  </si>
  <si>
    <t>Мероприятие 42. 
Реконструкция объекта культурного наследия Свердловской области «Особняк с лавкой купца М.Д. Мередина, конец 
XVIII- начало XIX века», расположенного по адресу: Свердловская область, г.Невьянск, просп. Октябрьский, д. 3, всего
в том числе:</t>
  </si>
  <si>
    <t>Мероприятие 44.
Проведение ремонтно-рестарационных работ фасада и кровли объекта культурного наследия регионального значения Дом торговца Громазова, конец XIX века, расположенного по адресу: Свердловская область, г. Невьянск, 
ул. Карла Маркса, д. 4, всего
в том числе:</t>
  </si>
  <si>
    <t xml:space="preserve">Мероприятие 45.
Реконструкция объекта культурного наследия Свердловской области «Особняк куапца Власова, конец XIX века», расположенного по адресу: Свердловская область, г. Невьянск, ул. Луначарского, д. 4, всего
в том числе:
</t>
  </si>
  <si>
    <t>Мероприятие 10. 
Реконструкция двух коровников 
около с. Кунара  совместно 
с КФХ Гиниятлиным Р., ЗАО «Аятское», всего
в том числе:</t>
  </si>
  <si>
    <t>Мероприятие 2. 
Производство трамваев низкопольных 
ООО «Уральский завод модульных конструкций», всего
 в том числе:</t>
  </si>
  <si>
    <t>Мероприятие 4.
Приобретение дефектоскопа 
АО «Невьянский машиностроительный завод», всего
в том числе:</t>
  </si>
  <si>
    <t>Направление 1 «Развитие промышленности и предпринимательства Невьянского городского округа»</t>
  </si>
  <si>
    <t>Направление 2 «Развитие системы жилищно-комунального хозяйства Невьянского городского округа»</t>
  </si>
  <si>
    <t>Направление 3 «Развитие городской среды Невьянского городского округа»</t>
  </si>
  <si>
    <t>Направление 4 «Развитие жилищного строительства Невьянского городского округа»</t>
  </si>
  <si>
    <t>Направление 5 «Развитие транспортной инфраструктуры Невьянского городского округа»</t>
  </si>
  <si>
    <t>Направление 6 «Развитие системы образования Невьянского городского округа»</t>
  </si>
  <si>
    <t>Мероприятие 16. 
Строительство котельной 
в пос. Вересковый, всего
в том числе:</t>
  </si>
  <si>
    <t>Мероприятие 18.
Проектирование и строительство водозабора с разводящими сетями в нагорной части 
г. Невьянска, всего
в том числе:</t>
  </si>
  <si>
    <t xml:space="preserve">Мероприятие 24.
Газоснабжение центральной части 
с. Быньги Невьянского района 
(II и III этапы), всего
 в том числе: </t>
  </si>
  <si>
    <t xml:space="preserve">Мероприятие 26.
Благоустройство общественной территории «Парк отдыха и стадион», расположенной по ул. Садовой, 3 в г. Невьянске, (2 этап), всего
в том числе: </t>
  </si>
  <si>
    <t>Мероприятие 27.
Благоустройство общественной территории «Набережная города Невьянска», всего
в том числе:</t>
  </si>
  <si>
    <t>Мероприятие 29. 
Переселение граждан из аварийного жилищного фонда с привлечением средств Государственной корпорации - «Фонд содействия реформированию жилищно-коммунального хозяйства», всего
в том числе:</t>
  </si>
  <si>
    <t xml:space="preserve">Мероприятие 30.
Строительство жилого дома для работников муниципальных бюджетных образовательных и медицинских организаций, всего
в том числе: </t>
  </si>
  <si>
    <t>Мероприятие 31.
Строительство, реконструкция, капитальный ремонт, ремонт автомобильных дорог общего пользования местного значения 
в г. Невьянске, всего
в том числе:</t>
  </si>
  <si>
    <t>Мероприятие 32.
Ремонт автомобильных дорог общего пользования местного значения 
в сельских населенных пунктах Невьянского городского округа, всего
 в том числе:</t>
  </si>
  <si>
    <t xml:space="preserve">Мероприятие 33.
Проектирование и (или) реконструкция, ремонт улично-дорожной сети в Невьянском городском округе, всего
в том числе: </t>
  </si>
  <si>
    <t>Мероприятие 34.
Строительство школы на 1000 мест 
в г. Невьянске Свердловской области, всего
в том числе:</t>
  </si>
  <si>
    <t>Мероприятие 35.
Разработка проектно-сметной документации на строительство дошкольного образовательного учреждения на 150 мест 
по ул. Коллективной в г. Невьянске Свердловской области, всего
в том числе:</t>
  </si>
  <si>
    <t>Мероприятие 36.
Строительство пристроя (спортивный зал) 
к зданию муниципального бюджетного общеобразовательного учреждения средней общеобразовательной школы 
пос. Аять, всего
в том числе:</t>
  </si>
  <si>
    <t>Мероприятие 37.
Реконструкция здания бассейна при муниципальном бюджетном образовательном учреждении дополнительного образования детско-юношеской спортивной школы Невьянского городского округа со строительством пристроя, всего
в том числе:</t>
  </si>
  <si>
    <t>Мероприятие 38. 
Укрепление и развитие материально-технической базы муниципальных  организаций физической культуры 
и спорта, всего
в том числе:</t>
  </si>
  <si>
    <t>Мероприятие 39.
Развитие инфраструктуры объектов спорта, всего
в том числе:</t>
  </si>
  <si>
    <t>Мероприятие 41.
Разработка проектно-сметной документации и строительство Дома культуры в пос. Аять Невьянского городского округа, всего
в том числе:</t>
  </si>
  <si>
    <t>Всего по направлению 1 
«Развитие промышленности 
и предпринимательства Невьянского городского округа»</t>
  </si>
  <si>
    <t>Всего по направлению 2 
«Развитие системы жилищно-коммунального хозяйства Невьянского городского округа»</t>
  </si>
  <si>
    <t>Всего по направлению 3 
«Развитие городской среды Невьянского городского округа»</t>
  </si>
  <si>
    <t>Всего по направлению 4 
«Развитие жилищного строительства Невьянского городского округа»</t>
  </si>
  <si>
    <t xml:space="preserve">Всего по направлению 5
«Развитие транспортной инфраструктуры Невьянского городского округа» </t>
  </si>
  <si>
    <t>Всего по направлению 6
«Развитие системы образования Невьянского городского округа»</t>
  </si>
  <si>
    <t>Всего по направлению 7  
 «Развитие культуры, физической культуры и спорта Невьянского городского округа»</t>
  </si>
  <si>
    <t>Направление 8 «Развитие культуры Невьянского городского округа»</t>
  </si>
  <si>
    <t>Направление 7 «Развитие физической культуры и спорта Невьянского городского округа»</t>
  </si>
  <si>
    <t>Всего по направлению 8  
 «Развитие культуры Невьянского городского округа»</t>
  </si>
  <si>
    <t>Процент выполнения</t>
  </si>
  <si>
    <t>Причины отклонения от планового значения</t>
  </si>
  <si>
    <t>Мероприятие исполнено.
Плановые значения скорректированы.
Работы, запланированные на 2020 год, выполнены в полном объеме</t>
  </si>
  <si>
    <t>Реализация мероприятия перенесена на 2021-2022 годы</t>
  </si>
  <si>
    <t>Мероприятие исполнено.
Работы, запланированные на 2020 год, выполнены в полном объеме. Сложилась экономия средств</t>
  </si>
  <si>
    <t>Мероприятие исполнено частично.
Выполнено утепление пристроя 
к действующей ферме</t>
  </si>
  <si>
    <t>Мероприятие не исполнено в связи с отсутствием финансирования</t>
  </si>
  <si>
    <t>Мероприятие исполнено.</t>
  </si>
  <si>
    <t>Мероприятие исполнено.
Обеспечена деятельность фонда поддержки малого и среднего предпринимательства</t>
  </si>
  <si>
    <t>План 
на 2020 год</t>
  </si>
  <si>
    <t>Факт
 за 2020 год</t>
  </si>
  <si>
    <t>Объем расходов на выполнение мероприятий, 
тыс. рублей</t>
  </si>
  <si>
    <t>Мероприятие исполнено частично.
Разработана проектно-сметная документация на строительство котельной, заключен муниципальный контракт, выполняются строительно-монтажные работы</t>
  </si>
  <si>
    <t xml:space="preserve">Мероприятие 28.
Комплексное благоустройство дворовой территории многоквартирных жилых домов по ул. Ленина, д. 39, 41, 
по ул. Школьная, д. 5 в пос. Цементный, всего
в том числе:
</t>
  </si>
  <si>
    <t>Мероприятие исполнено.
Разработан дизайн-проект по благоустройству набережной 
г. Невьянска</t>
  </si>
  <si>
    <t>Мероприятие исполнено.
Разработана проектная документация на благоустройство дворовой территории многоквартирных жилых домов по ул. Ленина, д. 39, 41, 
по ул. Школьная, д. 5 
в пос. Цементный</t>
  </si>
  <si>
    <t xml:space="preserve"> </t>
  </si>
  <si>
    <t>Мероприятие исполнено.
Завершено строительство школы на 1000 мест в г. Невьянске, объект введен в эксплуатацию</t>
  </si>
  <si>
    <t>Мероприятие исполнено.
Разработана проектно-сметная документация на строительство жилого дома, получено заключение государственной экспертизы. Сложилась экономия средств</t>
  </si>
  <si>
    <t>Мероприятие исполнено частично.
Проведены кадастровые работы по подготовке схемы на кадастровом плане территории и межевого плана</t>
  </si>
  <si>
    <t xml:space="preserve">Мероприятие исполнено частично. Разработана проектная документация, получено положительное заключение  государственной экспертизы. По результатам отбора объект включен в перечень объектов капитального строительства, прошедших отбор.                         
26 июня 2020 года направлена заявка на предоставление субсидии из областного бюджета на строительство объекта муниципальной собственности в Министерство образования и молодежной политики Свердловской области.
     </t>
  </si>
  <si>
    <t xml:space="preserve">Мероприятие 6.
Строительство дороги и линии электропередачи, установка оборудования для добычи известняка, ООО «Невьянское карьероуправление», всего
в том числе:  </t>
  </si>
  <si>
    <t>Мероприятие исполнено частично.               Разработана проектно-сметная документация. В адрес Министерства спорта и физической культуры Свердловской области направлена заявка на финансирование.</t>
  </si>
  <si>
    <t>Мероприятие исполнено частично. Разработана проектная документация, получено положительное заключение  государственной экспертизы.             В 2020 году заявка  для прохождения отбора на предоставление субсидий из областного бюджета Свердловской области бюджету Невьянского городского округа на строительство данного объекта была направлена в Министерство строительства и развития инфраструктуры Свердловской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</si>
</sst>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.5"/>
      <name val="Liberation Serif"/>
      <family val="1"/>
      <charset val="204"/>
    </font>
    <font>
      <sz val="10.5"/>
      <name val="Liberation Serif"/>
      <family val="1"/>
      <charset val="204"/>
    </font>
    <font>
      <vertAlign val="superscript"/>
      <sz val="10.5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theme="1"/>
      <name val="Calibri"/>
      <family val="2"/>
      <scheme val="minor"/>
    </font>
    <font>
      <sz val="11"/>
      <name val="Liberation Serif"/>
      <family val="1"/>
      <charset val="204"/>
    </font>
    <font>
      <sz val="11"/>
      <name val="Calibri"/>
      <family val="2"/>
      <scheme val="minor"/>
    </font>
    <font>
      <strike/>
      <sz val="10.5"/>
      <name val="Liberation Serif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7"/>
  <sheetViews>
    <sheetView tabSelected="1" zoomScaleNormal="100" zoomScaleSheetLayoutView="124" workbookViewId="0">
      <selection activeCell="C15" sqref="C15"/>
    </sheetView>
  </sheetViews>
  <sheetFormatPr defaultRowHeight="15" x14ac:dyDescent="0.25"/>
  <cols>
    <col min="1" max="1" width="6.42578125" customWidth="1"/>
    <col min="2" max="2" width="36.5703125" customWidth="1"/>
    <col min="3" max="3" width="18.7109375" style="12" customWidth="1"/>
    <col min="4" max="4" width="16.85546875" customWidth="1"/>
    <col min="5" max="5" width="15.5703125" customWidth="1"/>
    <col min="6" max="6" width="33.140625" customWidth="1"/>
  </cols>
  <sheetData>
    <row r="2" spans="1:8" ht="29.25" customHeight="1" x14ac:dyDescent="0.25">
      <c r="A2" s="23" t="s">
        <v>7</v>
      </c>
      <c r="B2" s="23" t="s">
        <v>0</v>
      </c>
      <c r="C2" s="31" t="s">
        <v>68</v>
      </c>
      <c r="D2" s="31"/>
      <c r="E2" s="31"/>
      <c r="F2" s="24" t="s">
        <v>58</v>
      </c>
      <c r="G2" s="18"/>
      <c r="H2" s="19"/>
    </row>
    <row r="3" spans="1:8" ht="37.5" customHeight="1" x14ac:dyDescent="0.25">
      <c r="A3" s="23"/>
      <c r="B3" s="23"/>
      <c r="C3" s="25" t="s">
        <v>66</v>
      </c>
      <c r="D3" s="25" t="s">
        <v>67</v>
      </c>
      <c r="E3" s="25" t="s">
        <v>57</v>
      </c>
      <c r="F3" s="32"/>
      <c r="G3" s="18"/>
      <c r="H3" s="19"/>
    </row>
    <row r="4" spans="1:8" x14ac:dyDescent="0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18"/>
      <c r="H4" s="19"/>
    </row>
    <row r="5" spans="1:8" ht="27.75" customHeight="1" x14ac:dyDescent="0.25">
      <c r="A5" s="25">
        <v>1</v>
      </c>
      <c r="B5" s="7" t="s">
        <v>6</v>
      </c>
      <c r="C5" s="27">
        <f t="shared" ref="C5:D5" si="0">SUM(C6:C10)-C8</f>
        <v>1033813.0763500001</v>
      </c>
      <c r="D5" s="27">
        <f t="shared" si="0"/>
        <v>691468.48</v>
      </c>
      <c r="E5" s="33">
        <f>D5/C5*100</f>
        <v>66.885251871770819</v>
      </c>
      <c r="F5" s="7"/>
      <c r="G5" s="18"/>
      <c r="H5" s="19"/>
    </row>
    <row r="6" spans="1:8" ht="13.5" customHeight="1" x14ac:dyDescent="0.25">
      <c r="A6" s="25">
        <v>2</v>
      </c>
      <c r="B6" s="7" t="s">
        <v>1</v>
      </c>
      <c r="C6" s="27">
        <f t="shared" ref="C6:D10" si="1">C13+C86+C111+C136+C155+C180+C205+C230</f>
        <v>293587.90000000002</v>
      </c>
      <c r="D6" s="27">
        <f t="shared" si="1"/>
        <v>275183.17</v>
      </c>
      <c r="E6" s="33">
        <f t="shared" ref="E6:E10" si="2">D6/C6*100</f>
        <v>93.731100634596984</v>
      </c>
      <c r="F6" s="7"/>
      <c r="G6" s="18"/>
      <c r="H6" s="19"/>
    </row>
    <row r="7" spans="1:8" ht="15.75" customHeight="1" x14ac:dyDescent="0.25">
      <c r="A7" s="25">
        <v>3</v>
      </c>
      <c r="B7" s="7" t="s">
        <v>2</v>
      </c>
      <c r="C7" s="27">
        <f t="shared" si="1"/>
        <v>354947.47635000001</v>
      </c>
      <c r="D7" s="27">
        <f t="shared" si="1"/>
        <v>179869.28999999998</v>
      </c>
      <c r="E7" s="33">
        <f t="shared" si="2"/>
        <v>50.674903185573804</v>
      </c>
      <c r="F7" s="7"/>
      <c r="G7" s="18"/>
      <c r="H7" s="19"/>
    </row>
    <row r="8" spans="1:8" ht="15.75" customHeight="1" x14ac:dyDescent="0.25">
      <c r="A8" s="25">
        <v>4</v>
      </c>
      <c r="B8" s="7" t="s">
        <v>3</v>
      </c>
      <c r="C8" s="27">
        <f t="shared" si="1"/>
        <v>193989.37835000001</v>
      </c>
      <c r="D8" s="27">
        <f t="shared" si="1"/>
        <v>179869.28999999998</v>
      </c>
      <c r="E8" s="33">
        <f t="shared" si="2"/>
        <v>92.721205423667968</v>
      </c>
      <c r="F8" s="7"/>
      <c r="G8" s="18"/>
      <c r="H8" s="19"/>
    </row>
    <row r="9" spans="1:8" x14ac:dyDescent="0.25">
      <c r="A9" s="25">
        <v>5</v>
      </c>
      <c r="B9" s="7" t="s">
        <v>4</v>
      </c>
      <c r="C9" s="27">
        <f t="shared" si="1"/>
        <v>144742.70000000001</v>
      </c>
      <c r="D9" s="27">
        <f t="shared" si="1"/>
        <v>76837.119999999995</v>
      </c>
      <c r="E9" s="33">
        <f t="shared" si="2"/>
        <v>53.08531621974717</v>
      </c>
      <c r="F9" s="7"/>
      <c r="G9" s="18"/>
      <c r="H9" s="19"/>
    </row>
    <row r="10" spans="1:8" ht="14.25" customHeight="1" x14ac:dyDescent="0.25">
      <c r="A10" s="25">
        <v>6</v>
      </c>
      <c r="B10" s="7" t="s">
        <v>5</v>
      </c>
      <c r="C10" s="27">
        <f t="shared" si="1"/>
        <v>240535</v>
      </c>
      <c r="D10" s="27">
        <f t="shared" si="1"/>
        <v>159578.9</v>
      </c>
      <c r="E10" s="33">
        <f t="shared" si="2"/>
        <v>66.343318020246528</v>
      </c>
      <c r="F10" s="7"/>
      <c r="G10" s="18"/>
      <c r="H10" s="19"/>
    </row>
    <row r="11" spans="1:8" ht="14.25" customHeight="1" x14ac:dyDescent="0.25">
      <c r="A11" s="25">
        <v>7</v>
      </c>
      <c r="B11" s="23" t="s">
        <v>24</v>
      </c>
      <c r="C11" s="23"/>
      <c r="D11" s="23"/>
      <c r="E11" s="23"/>
      <c r="F11" s="23"/>
      <c r="G11" s="18"/>
      <c r="H11" s="19"/>
    </row>
    <row r="12" spans="1:8" ht="54.75" customHeight="1" x14ac:dyDescent="0.25">
      <c r="A12" s="25">
        <v>8</v>
      </c>
      <c r="B12" s="7" t="s">
        <v>47</v>
      </c>
      <c r="C12" s="27">
        <f t="shared" ref="C12:D12" si="3">SUM(C13:C17)-C15</f>
        <v>241545</v>
      </c>
      <c r="D12" s="27">
        <f t="shared" si="3"/>
        <v>160548.9</v>
      </c>
      <c r="E12" s="33">
        <f>D12/C12*100</f>
        <v>66.467490529714951</v>
      </c>
      <c r="F12" s="7"/>
      <c r="G12" s="18"/>
      <c r="H12" s="19"/>
    </row>
    <row r="13" spans="1:8" ht="13.5" customHeight="1" x14ac:dyDescent="0.25">
      <c r="A13" s="25">
        <v>9</v>
      </c>
      <c r="B13" s="7" t="s">
        <v>1</v>
      </c>
      <c r="C13" s="27">
        <f>C19+C25+C31+C37+C43+C49+C55+C61+C67+C73+C79</f>
        <v>0</v>
      </c>
      <c r="D13" s="27">
        <f>D19+D25+D31+D37+D43+D49+D55+D61+D67+D73+D79</f>
        <v>0</v>
      </c>
      <c r="E13" s="27">
        <v>0</v>
      </c>
      <c r="F13" s="7"/>
      <c r="G13" s="18"/>
      <c r="H13" s="19"/>
    </row>
    <row r="14" spans="1:8" x14ac:dyDescent="0.25">
      <c r="A14" s="25">
        <v>10</v>
      </c>
      <c r="B14" s="7" t="s">
        <v>2</v>
      </c>
      <c r="C14" s="27">
        <f t="shared" ref="C14:D17" si="4">C20+C26+C32+C38+C44+C50+C56+C62+C68+C74+C80</f>
        <v>0</v>
      </c>
      <c r="D14" s="27">
        <f t="shared" si="4"/>
        <v>0</v>
      </c>
      <c r="E14" s="27">
        <v>0</v>
      </c>
      <c r="F14" s="7"/>
      <c r="G14" s="18"/>
      <c r="H14" s="19"/>
    </row>
    <row r="15" spans="1:8" ht="15" customHeight="1" x14ac:dyDescent="0.25">
      <c r="A15" s="25">
        <v>11</v>
      </c>
      <c r="B15" s="7" t="s">
        <v>3</v>
      </c>
      <c r="C15" s="27">
        <f t="shared" si="4"/>
        <v>0</v>
      </c>
      <c r="D15" s="27">
        <f t="shared" si="4"/>
        <v>0</v>
      </c>
      <c r="E15" s="27">
        <v>0</v>
      </c>
      <c r="F15" s="7"/>
      <c r="G15" s="18"/>
      <c r="H15" s="19"/>
    </row>
    <row r="16" spans="1:8" x14ac:dyDescent="0.25">
      <c r="A16" s="25">
        <v>12</v>
      </c>
      <c r="B16" s="7" t="s">
        <v>4</v>
      </c>
      <c r="C16" s="27">
        <f t="shared" si="4"/>
        <v>1010</v>
      </c>
      <c r="D16" s="27">
        <f t="shared" si="4"/>
        <v>970</v>
      </c>
      <c r="E16" s="33">
        <f>D16/C16*100</f>
        <v>96.039603960396036</v>
      </c>
      <c r="F16" s="7"/>
      <c r="G16" s="18"/>
      <c r="H16" s="19"/>
    </row>
    <row r="17" spans="1:8" ht="15" customHeight="1" x14ac:dyDescent="0.25">
      <c r="A17" s="25">
        <v>13</v>
      </c>
      <c r="B17" s="7" t="s">
        <v>5</v>
      </c>
      <c r="C17" s="27">
        <f t="shared" si="4"/>
        <v>240535</v>
      </c>
      <c r="D17" s="27">
        <f t="shared" si="4"/>
        <v>159578.9</v>
      </c>
      <c r="E17" s="33">
        <f>D17/C17*100</f>
        <v>66.343318020246528</v>
      </c>
      <c r="F17" s="7"/>
      <c r="G17" s="18"/>
      <c r="H17" s="19"/>
    </row>
    <row r="18" spans="1:8" ht="81" x14ac:dyDescent="0.25">
      <c r="A18" s="25">
        <v>14</v>
      </c>
      <c r="B18" s="7" t="s">
        <v>8</v>
      </c>
      <c r="C18" s="33">
        <f t="shared" ref="C18:D18" si="5">SUM(C19:C23)-C21</f>
        <v>2000</v>
      </c>
      <c r="D18" s="33">
        <f t="shared" si="5"/>
        <v>7362.7</v>
      </c>
      <c r="E18" s="33">
        <f>D18/C18*100</f>
        <v>368.13499999999999</v>
      </c>
      <c r="F18" s="7" t="s">
        <v>59</v>
      </c>
      <c r="G18" s="18"/>
      <c r="H18" s="19"/>
    </row>
    <row r="19" spans="1:8" ht="13.5" customHeight="1" x14ac:dyDescent="0.25">
      <c r="A19" s="25">
        <v>15</v>
      </c>
      <c r="B19" s="7" t="s">
        <v>1</v>
      </c>
      <c r="C19" s="27">
        <v>0</v>
      </c>
      <c r="D19" s="27">
        <v>0</v>
      </c>
      <c r="E19" s="27">
        <v>0</v>
      </c>
      <c r="F19" s="34"/>
      <c r="G19" s="18"/>
      <c r="H19" s="19"/>
    </row>
    <row r="20" spans="1:8" ht="13.5" customHeight="1" x14ac:dyDescent="0.25">
      <c r="A20" s="25">
        <v>16</v>
      </c>
      <c r="B20" s="7" t="s">
        <v>2</v>
      </c>
      <c r="C20" s="27">
        <v>0</v>
      </c>
      <c r="D20" s="27">
        <v>0</v>
      </c>
      <c r="E20" s="27">
        <v>0</v>
      </c>
      <c r="F20" s="7"/>
      <c r="G20" s="18"/>
      <c r="H20" s="19"/>
    </row>
    <row r="21" spans="1:8" ht="15" customHeight="1" x14ac:dyDescent="0.25">
      <c r="A21" s="25">
        <v>17</v>
      </c>
      <c r="B21" s="7" t="s">
        <v>3</v>
      </c>
      <c r="C21" s="27">
        <v>0</v>
      </c>
      <c r="D21" s="27">
        <v>0</v>
      </c>
      <c r="E21" s="27">
        <v>0</v>
      </c>
      <c r="F21" s="7"/>
      <c r="G21" s="18"/>
      <c r="H21" s="19"/>
    </row>
    <row r="22" spans="1:8" ht="13.5" customHeight="1" x14ac:dyDescent="0.25">
      <c r="A22" s="25">
        <v>18</v>
      </c>
      <c r="B22" s="7" t="s">
        <v>4</v>
      </c>
      <c r="C22" s="27">
        <v>0</v>
      </c>
      <c r="D22" s="27">
        <v>0</v>
      </c>
      <c r="E22" s="27">
        <v>0</v>
      </c>
      <c r="F22" s="7"/>
      <c r="G22" s="18"/>
      <c r="H22" s="19"/>
    </row>
    <row r="23" spans="1:8" ht="14.25" customHeight="1" x14ac:dyDescent="0.25">
      <c r="A23" s="25">
        <v>19</v>
      </c>
      <c r="B23" s="7" t="s">
        <v>5</v>
      </c>
      <c r="C23" s="28">
        <v>2000</v>
      </c>
      <c r="D23" s="28">
        <v>7362.7</v>
      </c>
      <c r="E23" s="33">
        <f>D23/C23*100</f>
        <v>368.13499999999999</v>
      </c>
      <c r="F23" s="7"/>
      <c r="G23" s="18"/>
      <c r="H23" s="19"/>
    </row>
    <row r="24" spans="1:8" ht="67.5" x14ac:dyDescent="0.25">
      <c r="A24" s="25">
        <v>20</v>
      </c>
      <c r="B24" s="7" t="s">
        <v>22</v>
      </c>
      <c r="C24" s="33">
        <f t="shared" ref="C24:D24" si="6">SUM(C25:C29)-C27</f>
        <v>8900</v>
      </c>
      <c r="D24" s="33">
        <f t="shared" si="6"/>
        <v>11700</v>
      </c>
      <c r="E24" s="33">
        <f>D24/C24*100</f>
        <v>131.46067415730337</v>
      </c>
      <c r="F24" s="7" t="s">
        <v>59</v>
      </c>
      <c r="G24" s="18"/>
      <c r="H24" s="19"/>
    </row>
    <row r="25" spans="1:8" ht="15" customHeight="1" x14ac:dyDescent="0.25">
      <c r="A25" s="25">
        <v>21</v>
      </c>
      <c r="B25" s="7" t="s">
        <v>1</v>
      </c>
      <c r="C25" s="27">
        <v>0</v>
      </c>
      <c r="D25" s="27">
        <v>0</v>
      </c>
      <c r="E25" s="27">
        <v>0</v>
      </c>
      <c r="F25" s="7"/>
      <c r="G25" s="18"/>
      <c r="H25" s="19"/>
    </row>
    <row r="26" spans="1:8" x14ac:dyDescent="0.25">
      <c r="A26" s="25">
        <v>22</v>
      </c>
      <c r="B26" s="7" t="s">
        <v>2</v>
      </c>
      <c r="C26" s="27">
        <v>0</v>
      </c>
      <c r="D26" s="27">
        <v>0</v>
      </c>
      <c r="E26" s="27">
        <v>0</v>
      </c>
      <c r="F26" s="7"/>
      <c r="G26" s="18"/>
      <c r="H26" s="19"/>
    </row>
    <row r="27" spans="1:8" ht="14.25" customHeight="1" x14ac:dyDescent="0.25">
      <c r="A27" s="25">
        <v>23</v>
      </c>
      <c r="B27" s="7" t="s">
        <v>3</v>
      </c>
      <c r="C27" s="27">
        <v>0</v>
      </c>
      <c r="D27" s="27">
        <v>0</v>
      </c>
      <c r="E27" s="27">
        <v>0</v>
      </c>
      <c r="F27" s="7"/>
      <c r="G27" s="18"/>
      <c r="H27" s="19"/>
    </row>
    <row r="28" spans="1:8" ht="13.5" customHeight="1" x14ac:dyDescent="0.25">
      <c r="A28" s="25">
        <v>24</v>
      </c>
      <c r="B28" s="7" t="s">
        <v>4</v>
      </c>
      <c r="C28" s="27">
        <v>0</v>
      </c>
      <c r="D28" s="27">
        <v>0</v>
      </c>
      <c r="E28" s="27">
        <v>0</v>
      </c>
      <c r="F28" s="7"/>
      <c r="G28" s="18"/>
      <c r="H28" s="19"/>
    </row>
    <row r="29" spans="1:8" ht="14.25" customHeight="1" x14ac:dyDescent="0.25">
      <c r="A29" s="25">
        <v>25</v>
      </c>
      <c r="B29" s="7" t="s">
        <v>5</v>
      </c>
      <c r="C29" s="28">
        <v>8900</v>
      </c>
      <c r="D29" s="28">
        <v>11700</v>
      </c>
      <c r="E29" s="33">
        <f>D29/C29*100</f>
        <v>131.46067415730337</v>
      </c>
      <c r="F29" s="7"/>
      <c r="G29" s="18"/>
      <c r="H29" s="19"/>
    </row>
    <row r="30" spans="1:8" ht="67.5" customHeight="1" x14ac:dyDescent="0.25">
      <c r="A30" s="25">
        <v>26</v>
      </c>
      <c r="B30" s="7" t="s">
        <v>17</v>
      </c>
      <c r="C30" s="28">
        <f t="shared" ref="C30:D30" si="7">SUM(C31:C35)-C33</f>
        <v>1750</v>
      </c>
      <c r="D30" s="28">
        <f t="shared" si="7"/>
        <v>4533</v>
      </c>
      <c r="E30" s="33">
        <f>D30/C30*100</f>
        <v>259.02857142857141</v>
      </c>
      <c r="F30" s="7" t="s">
        <v>59</v>
      </c>
      <c r="G30" s="18"/>
      <c r="H30" s="19"/>
    </row>
    <row r="31" spans="1:8" ht="15.75" customHeight="1" x14ac:dyDescent="0.25">
      <c r="A31" s="25">
        <v>27</v>
      </c>
      <c r="B31" s="7" t="s">
        <v>1</v>
      </c>
      <c r="C31" s="27">
        <v>0</v>
      </c>
      <c r="D31" s="27">
        <v>0</v>
      </c>
      <c r="E31" s="27">
        <v>0</v>
      </c>
      <c r="F31" s="7"/>
      <c r="G31" s="18"/>
      <c r="H31" s="19"/>
    </row>
    <row r="32" spans="1:8" ht="13.5" customHeight="1" x14ac:dyDescent="0.25">
      <c r="A32" s="25">
        <v>28</v>
      </c>
      <c r="B32" s="7" t="s">
        <v>2</v>
      </c>
      <c r="C32" s="27">
        <v>0</v>
      </c>
      <c r="D32" s="27">
        <v>0</v>
      </c>
      <c r="E32" s="27">
        <v>0</v>
      </c>
      <c r="F32" s="7"/>
      <c r="G32" s="18"/>
      <c r="H32" s="19"/>
    </row>
    <row r="33" spans="1:8" ht="13.5" customHeight="1" x14ac:dyDescent="0.25">
      <c r="A33" s="25">
        <v>29</v>
      </c>
      <c r="B33" s="7" t="s">
        <v>3</v>
      </c>
      <c r="C33" s="27">
        <v>0</v>
      </c>
      <c r="D33" s="27">
        <v>0</v>
      </c>
      <c r="E33" s="27">
        <v>0</v>
      </c>
      <c r="F33" s="7"/>
      <c r="G33" s="18"/>
      <c r="H33" s="19"/>
    </row>
    <row r="34" spans="1:8" ht="14.25" customHeight="1" x14ac:dyDescent="0.25">
      <c r="A34" s="25">
        <v>30</v>
      </c>
      <c r="B34" s="7" t="s">
        <v>4</v>
      </c>
      <c r="C34" s="27">
        <v>0</v>
      </c>
      <c r="D34" s="27">
        <v>0</v>
      </c>
      <c r="E34" s="27">
        <v>0</v>
      </c>
      <c r="F34" s="7"/>
      <c r="G34" s="18"/>
      <c r="H34" s="19"/>
    </row>
    <row r="35" spans="1:8" ht="14.25" customHeight="1" x14ac:dyDescent="0.25">
      <c r="A35" s="25">
        <v>31</v>
      </c>
      <c r="B35" s="7" t="s">
        <v>5</v>
      </c>
      <c r="C35" s="28">
        <v>1750</v>
      </c>
      <c r="D35" s="28">
        <v>4533</v>
      </c>
      <c r="E35" s="33">
        <f>D35/C35*100</f>
        <v>259.02857142857141</v>
      </c>
      <c r="F35" s="7"/>
      <c r="G35" s="18"/>
      <c r="H35" s="19"/>
    </row>
    <row r="36" spans="1:8" ht="67.5" x14ac:dyDescent="0.25">
      <c r="A36" s="25">
        <v>32</v>
      </c>
      <c r="B36" s="7" t="s">
        <v>23</v>
      </c>
      <c r="C36" s="28">
        <f t="shared" ref="C36:D36" si="8">SUM(C37:C41)-C39</f>
        <v>4100</v>
      </c>
      <c r="D36" s="28">
        <f t="shared" si="8"/>
        <v>4593.5</v>
      </c>
      <c r="E36" s="33">
        <f>D36/C36*100</f>
        <v>112.03658536585365</v>
      </c>
      <c r="F36" s="7" t="s">
        <v>59</v>
      </c>
      <c r="G36" s="18"/>
      <c r="H36" s="19"/>
    </row>
    <row r="37" spans="1:8" ht="14.25" customHeight="1" x14ac:dyDescent="0.25">
      <c r="A37" s="25">
        <v>33</v>
      </c>
      <c r="B37" s="7" t="s">
        <v>1</v>
      </c>
      <c r="C37" s="28">
        <v>0</v>
      </c>
      <c r="D37" s="28">
        <v>0</v>
      </c>
      <c r="E37" s="28">
        <v>0</v>
      </c>
      <c r="F37" s="7"/>
      <c r="G37" s="18"/>
      <c r="H37" s="19"/>
    </row>
    <row r="38" spans="1:8" x14ac:dyDescent="0.25">
      <c r="A38" s="25">
        <v>34</v>
      </c>
      <c r="B38" s="7" t="s">
        <v>2</v>
      </c>
      <c r="C38" s="28">
        <v>0</v>
      </c>
      <c r="D38" s="28">
        <v>0</v>
      </c>
      <c r="E38" s="28">
        <v>0</v>
      </c>
      <c r="F38" s="7"/>
      <c r="G38" s="18"/>
      <c r="H38" s="19"/>
    </row>
    <row r="39" spans="1:8" ht="15" customHeight="1" x14ac:dyDescent="0.25">
      <c r="A39" s="25">
        <v>35</v>
      </c>
      <c r="B39" s="7" t="s">
        <v>3</v>
      </c>
      <c r="C39" s="28">
        <v>0</v>
      </c>
      <c r="D39" s="28">
        <v>0</v>
      </c>
      <c r="E39" s="28">
        <v>0</v>
      </c>
      <c r="F39" s="7"/>
      <c r="G39" s="18"/>
      <c r="H39" s="19"/>
    </row>
    <row r="40" spans="1:8" ht="14.25" customHeight="1" x14ac:dyDescent="0.25">
      <c r="A40" s="25">
        <v>36</v>
      </c>
      <c r="B40" s="7" t="s">
        <v>4</v>
      </c>
      <c r="C40" s="28">
        <v>0</v>
      </c>
      <c r="D40" s="28">
        <v>0</v>
      </c>
      <c r="E40" s="28">
        <v>0</v>
      </c>
      <c r="F40" s="7"/>
      <c r="G40" s="18"/>
      <c r="H40" s="19"/>
    </row>
    <row r="41" spans="1:8" ht="15" customHeight="1" x14ac:dyDescent="0.25">
      <c r="A41" s="25">
        <v>37</v>
      </c>
      <c r="B41" s="7" t="s">
        <v>5</v>
      </c>
      <c r="C41" s="28">
        <v>4100</v>
      </c>
      <c r="D41" s="28">
        <v>4593.5</v>
      </c>
      <c r="E41" s="33">
        <f>D41/C41*100</f>
        <v>112.03658536585365</v>
      </c>
      <c r="F41" s="7"/>
      <c r="G41" s="18"/>
      <c r="H41" s="19"/>
    </row>
    <row r="42" spans="1:8" ht="66.75" customHeight="1" x14ac:dyDescent="0.25">
      <c r="A42" s="25">
        <v>38</v>
      </c>
      <c r="B42" s="7" t="s">
        <v>9</v>
      </c>
      <c r="C42" s="27">
        <f t="shared" ref="C42:D42" si="9">SUM(C43:C47)-C45</f>
        <v>96370</v>
      </c>
      <c r="D42" s="27">
        <f t="shared" si="9"/>
        <v>23292.55</v>
      </c>
      <c r="E42" s="33">
        <f>D42/C42*100</f>
        <v>24.169918024281415</v>
      </c>
      <c r="F42" s="7" t="s">
        <v>59</v>
      </c>
      <c r="G42" s="18"/>
      <c r="H42" s="19"/>
    </row>
    <row r="43" spans="1:8" ht="13.5" customHeight="1" x14ac:dyDescent="0.25">
      <c r="A43" s="25">
        <v>39</v>
      </c>
      <c r="B43" s="7" t="s">
        <v>1</v>
      </c>
      <c r="C43" s="27">
        <v>0</v>
      </c>
      <c r="D43" s="27">
        <v>0</v>
      </c>
      <c r="E43" s="27">
        <v>0</v>
      </c>
      <c r="F43" s="7"/>
      <c r="G43" s="18"/>
      <c r="H43" s="19"/>
    </row>
    <row r="44" spans="1:8" ht="13.5" customHeight="1" x14ac:dyDescent="0.25">
      <c r="A44" s="25">
        <v>40</v>
      </c>
      <c r="B44" s="7" t="s">
        <v>2</v>
      </c>
      <c r="C44" s="27">
        <v>0</v>
      </c>
      <c r="D44" s="27">
        <v>0</v>
      </c>
      <c r="E44" s="27">
        <v>0</v>
      </c>
      <c r="F44" s="7"/>
      <c r="G44" s="18"/>
      <c r="H44" s="19"/>
    </row>
    <row r="45" spans="1:8" ht="14.25" customHeight="1" x14ac:dyDescent="0.25">
      <c r="A45" s="25">
        <v>41</v>
      </c>
      <c r="B45" s="7" t="s">
        <v>3</v>
      </c>
      <c r="C45" s="27">
        <v>0</v>
      </c>
      <c r="D45" s="27">
        <v>0</v>
      </c>
      <c r="E45" s="27">
        <v>0</v>
      </c>
      <c r="F45" s="7"/>
      <c r="G45" s="18"/>
      <c r="H45" s="19"/>
    </row>
    <row r="46" spans="1:8" ht="13.5" customHeight="1" x14ac:dyDescent="0.25">
      <c r="A46" s="25">
        <v>42</v>
      </c>
      <c r="B46" s="7" t="s">
        <v>4</v>
      </c>
      <c r="C46" s="27">
        <v>0</v>
      </c>
      <c r="D46" s="27">
        <v>0</v>
      </c>
      <c r="E46" s="27">
        <v>0</v>
      </c>
      <c r="F46" s="7"/>
      <c r="G46" s="18"/>
      <c r="H46" s="19"/>
    </row>
    <row r="47" spans="1:8" ht="13.5" customHeight="1" x14ac:dyDescent="0.25">
      <c r="A47" s="25">
        <v>43</v>
      </c>
      <c r="B47" s="7" t="s">
        <v>5</v>
      </c>
      <c r="C47" s="27">
        <v>96370</v>
      </c>
      <c r="D47" s="27">
        <v>23292.55</v>
      </c>
      <c r="E47" s="33">
        <f>D47/C47*100</f>
        <v>24.169918024281415</v>
      </c>
      <c r="F47" s="7"/>
      <c r="G47" s="18"/>
      <c r="H47" s="19"/>
    </row>
    <row r="48" spans="1:8" ht="81" customHeight="1" x14ac:dyDescent="0.25">
      <c r="A48" s="25">
        <v>44</v>
      </c>
      <c r="B48" s="7" t="s">
        <v>78</v>
      </c>
      <c r="C48" s="27">
        <v>10415</v>
      </c>
      <c r="D48" s="27">
        <v>0</v>
      </c>
      <c r="E48" s="33">
        <f>D48/C48*100</f>
        <v>0</v>
      </c>
      <c r="F48" s="7" t="s">
        <v>60</v>
      </c>
      <c r="G48" s="5"/>
      <c r="H48" s="6"/>
    </row>
    <row r="49" spans="1:8" ht="13.5" customHeight="1" x14ac:dyDescent="0.25">
      <c r="A49" s="25">
        <v>45</v>
      </c>
      <c r="B49" s="7" t="s">
        <v>1</v>
      </c>
      <c r="C49" s="28">
        <v>0</v>
      </c>
      <c r="D49" s="28">
        <v>0</v>
      </c>
      <c r="E49" s="28">
        <v>0</v>
      </c>
      <c r="F49" s="7"/>
      <c r="G49" s="5"/>
      <c r="H49" s="6"/>
    </row>
    <row r="50" spans="1:8" ht="13.5" customHeight="1" x14ac:dyDescent="0.25">
      <c r="A50" s="25">
        <v>46</v>
      </c>
      <c r="B50" s="7" t="s">
        <v>2</v>
      </c>
      <c r="C50" s="28">
        <v>0</v>
      </c>
      <c r="D50" s="28">
        <v>0</v>
      </c>
      <c r="E50" s="28">
        <v>0</v>
      </c>
      <c r="F50" s="7"/>
      <c r="G50" s="5"/>
      <c r="H50" s="6"/>
    </row>
    <row r="51" spans="1:8" ht="15" customHeight="1" x14ac:dyDescent="0.25">
      <c r="A51" s="25">
        <v>47</v>
      </c>
      <c r="B51" s="7" t="s">
        <v>3</v>
      </c>
      <c r="C51" s="28">
        <v>0</v>
      </c>
      <c r="D51" s="28">
        <v>0</v>
      </c>
      <c r="E51" s="28">
        <v>0</v>
      </c>
      <c r="F51" s="7"/>
      <c r="G51" s="5"/>
      <c r="H51" s="6"/>
    </row>
    <row r="52" spans="1:8" ht="13.5" customHeight="1" x14ac:dyDescent="0.25">
      <c r="A52" s="25">
        <v>48</v>
      </c>
      <c r="B52" s="7" t="s">
        <v>4</v>
      </c>
      <c r="C52" s="28">
        <v>0</v>
      </c>
      <c r="D52" s="28">
        <v>0</v>
      </c>
      <c r="E52" s="28">
        <v>0</v>
      </c>
      <c r="F52" s="7"/>
      <c r="G52" s="5"/>
      <c r="H52" s="6"/>
    </row>
    <row r="53" spans="1:8" ht="15" customHeight="1" x14ac:dyDescent="0.25">
      <c r="A53" s="25">
        <v>49</v>
      </c>
      <c r="B53" s="7" t="s">
        <v>5</v>
      </c>
      <c r="C53" s="27">
        <v>10415</v>
      </c>
      <c r="D53" s="27">
        <v>0</v>
      </c>
      <c r="E53" s="33">
        <f>D53/C53*100</f>
        <v>0</v>
      </c>
      <c r="F53" s="7"/>
      <c r="G53" s="5"/>
      <c r="H53" s="6"/>
    </row>
    <row r="54" spans="1:8" ht="93" customHeight="1" x14ac:dyDescent="0.25">
      <c r="A54" s="25">
        <v>50</v>
      </c>
      <c r="B54" s="7" t="s">
        <v>16</v>
      </c>
      <c r="C54" s="27">
        <f t="shared" ref="C54:D54" si="10">SUM(C55:C59)-C57</f>
        <v>50000</v>
      </c>
      <c r="D54" s="27">
        <f t="shared" si="10"/>
        <v>57771</v>
      </c>
      <c r="E54" s="33">
        <f>D54/C54*100</f>
        <v>115.54199999999999</v>
      </c>
      <c r="F54" s="7" t="s">
        <v>59</v>
      </c>
      <c r="G54" s="18"/>
      <c r="H54" s="19"/>
    </row>
    <row r="55" spans="1:8" x14ac:dyDescent="0.25">
      <c r="A55" s="25">
        <v>51</v>
      </c>
      <c r="B55" s="7" t="s">
        <v>1</v>
      </c>
      <c r="C55" s="27">
        <v>0</v>
      </c>
      <c r="D55" s="27">
        <v>0</v>
      </c>
      <c r="E55" s="27">
        <v>0</v>
      </c>
      <c r="F55" s="7"/>
      <c r="G55" s="18"/>
      <c r="H55" s="19"/>
    </row>
    <row r="56" spans="1:8" ht="13.5" customHeight="1" x14ac:dyDescent="0.25">
      <c r="A56" s="25">
        <v>52</v>
      </c>
      <c r="B56" s="7" t="s">
        <v>2</v>
      </c>
      <c r="C56" s="27">
        <v>0</v>
      </c>
      <c r="D56" s="27">
        <v>0</v>
      </c>
      <c r="E56" s="27">
        <v>0</v>
      </c>
      <c r="F56" s="7"/>
      <c r="G56" s="18"/>
      <c r="H56" s="19"/>
    </row>
    <row r="57" spans="1:8" ht="12.75" customHeight="1" x14ac:dyDescent="0.25">
      <c r="A57" s="25">
        <v>53</v>
      </c>
      <c r="B57" s="7" t="s">
        <v>3</v>
      </c>
      <c r="C57" s="27">
        <v>0</v>
      </c>
      <c r="D57" s="27">
        <v>0</v>
      </c>
      <c r="E57" s="27">
        <v>0</v>
      </c>
      <c r="F57" s="7"/>
      <c r="G57" s="18"/>
      <c r="H57" s="19"/>
    </row>
    <row r="58" spans="1:8" ht="12.75" customHeight="1" x14ac:dyDescent="0.25">
      <c r="A58" s="25">
        <v>54</v>
      </c>
      <c r="B58" s="7" t="s">
        <v>4</v>
      </c>
      <c r="C58" s="27">
        <v>0</v>
      </c>
      <c r="D58" s="27">
        <v>0</v>
      </c>
      <c r="E58" s="27">
        <v>0</v>
      </c>
      <c r="F58" s="7"/>
      <c r="G58" s="18"/>
      <c r="H58" s="19"/>
    </row>
    <row r="59" spans="1:8" ht="12.75" customHeight="1" x14ac:dyDescent="0.25">
      <c r="A59" s="25">
        <v>55</v>
      </c>
      <c r="B59" s="7" t="s">
        <v>5</v>
      </c>
      <c r="C59" s="27">
        <v>50000</v>
      </c>
      <c r="D59" s="27">
        <v>57771</v>
      </c>
      <c r="E59" s="33">
        <f>D59/C59*100</f>
        <v>115.54199999999999</v>
      </c>
      <c r="F59" s="7"/>
      <c r="G59" s="18"/>
      <c r="H59" s="19"/>
    </row>
    <row r="60" spans="1:8" ht="67.5" x14ac:dyDescent="0.25">
      <c r="A60" s="25">
        <v>56</v>
      </c>
      <c r="B60" s="7" t="s">
        <v>11</v>
      </c>
      <c r="C60" s="27">
        <v>50000</v>
      </c>
      <c r="D60" s="27">
        <v>50000</v>
      </c>
      <c r="E60" s="33">
        <f>D60/C60*100</f>
        <v>100</v>
      </c>
      <c r="F60" s="7" t="s">
        <v>61</v>
      </c>
      <c r="G60" s="5"/>
      <c r="H60" s="6"/>
    </row>
    <row r="61" spans="1:8" ht="13.5" customHeight="1" x14ac:dyDescent="0.25">
      <c r="A61" s="25">
        <v>57</v>
      </c>
      <c r="B61" s="7" t="s">
        <v>1</v>
      </c>
      <c r="C61" s="28">
        <v>0</v>
      </c>
      <c r="D61" s="28">
        <v>0</v>
      </c>
      <c r="E61" s="28">
        <v>0</v>
      </c>
      <c r="F61" s="7"/>
      <c r="G61" s="5"/>
      <c r="H61" s="6"/>
    </row>
    <row r="62" spans="1:8" ht="13.5" customHeight="1" x14ac:dyDescent="0.25">
      <c r="A62" s="25">
        <v>58</v>
      </c>
      <c r="B62" s="7" t="s">
        <v>2</v>
      </c>
      <c r="C62" s="28">
        <v>0</v>
      </c>
      <c r="D62" s="28">
        <v>0</v>
      </c>
      <c r="E62" s="28">
        <v>0</v>
      </c>
      <c r="F62" s="7"/>
      <c r="G62" s="5"/>
      <c r="H62" s="6"/>
    </row>
    <row r="63" spans="1:8" ht="14.25" customHeight="1" x14ac:dyDescent="0.25">
      <c r="A63" s="25">
        <v>59</v>
      </c>
      <c r="B63" s="7" t="s">
        <v>3</v>
      </c>
      <c r="C63" s="28">
        <v>0</v>
      </c>
      <c r="D63" s="28">
        <v>0</v>
      </c>
      <c r="E63" s="28">
        <v>0</v>
      </c>
      <c r="F63" s="7"/>
      <c r="G63" s="5"/>
      <c r="H63" s="6"/>
    </row>
    <row r="64" spans="1:8" ht="13.5" customHeight="1" x14ac:dyDescent="0.25">
      <c r="A64" s="25">
        <v>60</v>
      </c>
      <c r="B64" s="7" t="s">
        <v>4</v>
      </c>
      <c r="C64" s="28">
        <v>0</v>
      </c>
      <c r="D64" s="28">
        <v>0</v>
      </c>
      <c r="E64" s="28">
        <v>0</v>
      </c>
      <c r="F64" s="7"/>
      <c r="G64" s="5"/>
      <c r="H64" s="6"/>
    </row>
    <row r="65" spans="1:8" ht="14.25" customHeight="1" x14ac:dyDescent="0.25">
      <c r="A65" s="25">
        <v>61</v>
      </c>
      <c r="B65" s="7" t="s">
        <v>5</v>
      </c>
      <c r="C65" s="27">
        <v>50000</v>
      </c>
      <c r="D65" s="27">
        <v>49326.15</v>
      </c>
      <c r="E65" s="33">
        <f>D65/C65*100</f>
        <v>98.652299999999997</v>
      </c>
      <c r="F65" s="7"/>
      <c r="G65" s="5"/>
      <c r="H65" s="6"/>
    </row>
    <row r="66" spans="1:8" ht="54.75" customHeight="1" x14ac:dyDescent="0.25">
      <c r="A66" s="25">
        <v>62</v>
      </c>
      <c r="B66" s="7" t="s">
        <v>12</v>
      </c>
      <c r="C66" s="27">
        <f t="shared" ref="C66:D66" si="11">SUM(C67:C71)-C69</f>
        <v>10000</v>
      </c>
      <c r="D66" s="27">
        <f t="shared" si="11"/>
        <v>1000</v>
      </c>
      <c r="E66" s="33">
        <f>D66/C66*100</f>
        <v>10</v>
      </c>
      <c r="F66" s="7" t="s">
        <v>62</v>
      </c>
      <c r="G66" s="20"/>
      <c r="H66" s="18"/>
    </row>
    <row r="67" spans="1:8" ht="14.25" customHeight="1" x14ac:dyDescent="0.25">
      <c r="A67" s="25">
        <v>63</v>
      </c>
      <c r="B67" s="7" t="s">
        <v>1</v>
      </c>
      <c r="C67" s="27">
        <v>0</v>
      </c>
      <c r="D67" s="27">
        <v>0</v>
      </c>
      <c r="E67" s="27">
        <v>0</v>
      </c>
      <c r="F67" s="7"/>
      <c r="G67" s="20"/>
      <c r="H67" s="18"/>
    </row>
    <row r="68" spans="1:8" ht="12.75" customHeight="1" x14ac:dyDescent="0.25">
      <c r="A68" s="25">
        <v>64</v>
      </c>
      <c r="B68" s="7" t="s">
        <v>2</v>
      </c>
      <c r="C68" s="27">
        <v>0</v>
      </c>
      <c r="D68" s="27">
        <v>0</v>
      </c>
      <c r="E68" s="27">
        <v>0</v>
      </c>
      <c r="F68" s="7"/>
      <c r="G68" s="20"/>
      <c r="H68" s="18"/>
    </row>
    <row r="69" spans="1:8" ht="13.5" customHeight="1" x14ac:dyDescent="0.25">
      <c r="A69" s="25">
        <v>65</v>
      </c>
      <c r="B69" s="7" t="s">
        <v>3</v>
      </c>
      <c r="C69" s="27">
        <v>0</v>
      </c>
      <c r="D69" s="27">
        <v>0</v>
      </c>
      <c r="E69" s="27">
        <v>0</v>
      </c>
      <c r="F69" s="7"/>
      <c r="G69" s="20"/>
      <c r="H69" s="18"/>
    </row>
    <row r="70" spans="1:8" ht="14.25" customHeight="1" x14ac:dyDescent="0.25">
      <c r="A70" s="25">
        <v>66</v>
      </c>
      <c r="B70" s="7" t="s">
        <v>4</v>
      </c>
      <c r="C70" s="27">
        <v>0</v>
      </c>
      <c r="D70" s="27">
        <v>0</v>
      </c>
      <c r="E70" s="27">
        <v>0</v>
      </c>
      <c r="F70" s="7"/>
      <c r="G70" s="20"/>
      <c r="H70" s="18"/>
    </row>
    <row r="71" spans="1:8" ht="13.5" customHeight="1" x14ac:dyDescent="0.25">
      <c r="A71" s="25">
        <v>67</v>
      </c>
      <c r="B71" s="7" t="s">
        <v>5</v>
      </c>
      <c r="C71" s="27">
        <v>10000</v>
      </c>
      <c r="D71" s="27">
        <v>1000</v>
      </c>
      <c r="E71" s="33">
        <f>D71/C71*100</f>
        <v>10</v>
      </c>
      <c r="F71" s="7"/>
      <c r="G71" s="20"/>
      <c r="H71" s="18"/>
    </row>
    <row r="72" spans="1:8" ht="81" customHeight="1" x14ac:dyDescent="0.25">
      <c r="A72" s="25">
        <v>68</v>
      </c>
      <c r="B72" s="7" t="s">
        <v>21</v>
      </c>
      <c r="C72" s="28">
        <f t="shared" ref="C72" si="12">SUM(C73:C77)-C75</f>
        <v>7000</v>
      </c>
      <c r="D72" s="28">
        <v>0</v>
      </c>
      <c r="E72" s="33">
        <f>D72/C72*100</f>
        <v>0</v>
      </c>
      <c r="F72" s="7" t="s">
        <v>63</v>
      </c>
      <c r="G72" s="20"/>
      <c r="H72" s="18"/>
    </row>
    <row r="73" spans="1:8" ht="15" customHeight="1" x14ac:dyDescent="0.25">
      <c r="A73" s="25">
        <v>69</v>
      </c>
      <c r="B73" s="7" t="s">
        <v>1</v>
      </c>
      <c r="C73" s="28">
        <v>0</v>
      </c>
      <c r="D73" s="28">
        <v>0</v>
      </c>
      <c r="E73" s="33">
        <v>0</v>
      </c>
      <c r="F73" s="7"/>
      <c r="G73" s="20"/>
      <c r="H73" s="18"/>
    </row>
    <row r="74" spans="1:8" ht="14.25" customHeight="1" x14ac:dyDescent="0.25">
      <c r="A74" s="25">
        <v>70</v>
      </c>
      <c r="B74" s="7" t="s">
        <v>2</v>
      </c>
      <c r="C74" s="28">
        <v>0</v>
      </c>
      <c r="D74" s="28">
        <v>0</v>
      </c>
      <c r="E74" s="33">
        <v>0</v>
      </c>
      <c r="F74" s="7"/>
      <c r="G74" s="20"/>
      <c r="H74" s="18"/>
    </row>
    <row r="75" spans="1:8" ht="13.5" customHeight="1" x14ac:dyDescent="0.25">
      <c r="A75" s="25">
        <v>71</v>
      </c>
      <c r="B75" s="7" t="s">
        <v>3</v>
      </c>
      <c r="C75" s="28">
        <v>0</v>
      </c>
      <c r="D75" s="28">
        <v>0</v>
      </c>
      <c r="E75" s="33">
        <v>0</v>
      </c>
      <c r="F75" s="7"/>
      <c r="G75" s="20"/>
      <c r="H75" s="18"/>
    </row>
    <row r="76" spans="1:8" ht="13.5" customHeight="1" x14ac:dyDescent="0.25">
      <c r="A76" s="25">
        <v>72</v>
      </c>
      <c r="B76" s="7" t="s">
        <v>4</v>
      </c>
      <c r="C76" s="28">
        <v>0</v>
      </c>
      <c r="D76" s="28">
        <v>0</v>
      </c>
      <c r="E76" s="33">
        <v>0</v>
      </c>
      <c r="F76" s="7"/>
      <c r="G76" s="20"/>
      <c r="H76" s="18"/>
    </row>
    <row r="77" spans="1:8" ht="13.5" customHeight="1" x14ac:dyDescent="0.25">
      <c r="A77" s="25">
        <v>73</v>
      </c>
      <c r="B77" s="7" t="s">
        <v>5</v>
      </c>
      <c r="C77" s="28">
        <v>7000</v>
      </c>
      <c r="D77" s="28">
        <v>0</v>
      </c>
      <c r="E77" s="33">
        <f>D77/C77*100</f>
        <v>0</v>
      </c>
      <c r="F77" s="7"/>
      <c r="G77" s="20"/>
      <c r="H77" s="18"/>
    </row>
    <row r="78" spans="1:8" ht="54" customHeight="1" x14ac:dyDescent="0.25">
      <c r="A78" s="25">
        <v>74</v>
      </c>
      <c r="B78" s="7" t="s">
        <v>10</v>
      </c>
      <c r="C78" s="28">
        <v>1010</v>
      </c>
      <c r="D78" s="28">
        <v>1010</v>
      </c>
      <c r="E78" s="33">
        <f>D78/C78*100</f>
        <v>100</v>
      </c>
      <c r="F78" s="7" t="s">
        <v>65</v>
      </c>
      <c r="G78" s="20"/>
      <c r="H78" s="18"/>
    </row>
    <row r="79" spans="1:8" ht="13.5" customHeight="1" x14ac:dyDescent="0.25">
      <c r="A79" s="25">
        <v>75</v>
      </c>
      <c r="B79" s="7" t="s">
        <v>1</v>
      </c>
      <c r="C79" s="28">
        <v>0</v>
      </c>
      <c r="D79" s="28">
        <v>0</v>
      </c>
      <c r="E79" s="28">
        <v>0</v>
      </c>
      <c r="F79" s="7"/>
      <c r="G79" s="18"/>
      <c r="H79" s="19"/>
    </row>
    <row r="80" spans="1:8" ht="14.25" customHeight="1" x14ac:dyDescent="0.25">
      <c r="A80" s="25">
        <v>76</v>
      </c>
      <c r="B80" s="7" t="s">
        <v>2</v>
      </c>
      <c r="C80" s="28">
        <v>0</v>
      </c>
      <c r="D80" s="28">
        <v>0</v>
      </c>
      <c r="E80" s="28">
        <v>0</v>
      </c>
      <c r="F80" s="7"/>
      <c r="G80" s="18"/>
      <c r="H80" s="19"/>
    </row>
    <row r="81" spans="1:8" ht="14.25" customHeight="1" x14ac:dyDescent="0.25">
      <c r="A81" s="25">
        <v>77</v>
      </c>
      <c r="B81" s="7" t="s">
        <v>3</v>
      </c>
      <c r="C81" s="28">
        <v>0</v>
      </c>
      <c r="D81" s="28">
        <v>0</v>
      </c>
      <c r="E81" s="28">
        <v>0</v>
      </c>
      <c r="F81" s="7"/>
      <c r="G81" s="18"/>
      <c r="H81" s="19"/>
    </row>
    <row r="82" spans="1:8" ht="12.75" customHeight="1" x14ac:dyDescent="0.25">
      <c r="A82" s="25">
        <v>78</v>
      </c>
      <c r="B82" s="7" t="s">
        <v>4</v>
      </c>
      <c r="C82" s="28">
        <v>1010</v>
      </c>
      <c r="D82" s="28">
        <v>970</v>
      </c>
      <c r="E82" s="33">
        <f>D82/C82*100</f>
        <v>96.039603960396036</v>
      </c>
      <c r="F82" s="7"/>
      <c r="G82" s="18"/>
      <c r="H82" s="19"/>
    </row>
    <row r="83" spans="1:8" ht="14.25" customHeight="1" x14ac:dyDescent="0.25">
      <c r="A83" s="25">
        <v>79</v>
      </c>
      <c r="B83" s="7" t="s">
        <v>5</v>
      </c>
      <c r="C83" s="28">
        <v>0</v>
      </c>
      <c r="D83" s="28">
        <v>0</v>
      </c>
      <c r="E83" s="28">
        <v>0</v>
      </c>
      <c r="F83" s="7"/>
      <c r="G83" s="18"/>
      <c r="H83" s="19"/>
    </row>
    <row r="84" spans="1:8" ht="15.75" customHeight="1" x14ac:dyDescent="0.25">
      <c r="A84" s="25">
        <v>80</v>
      </c>
      <c r="B84" s="23" t="s">
        <v>25</v>
      </c>
      <c r="C84" s="35"/>
      <c r="D84" s="35"/>
      <c r="E84" s="35"/>
      <c r="F84" s="35"/>
      <c r="G84" s="18"/>
      <c r="H84" s="19"/>
    </row>
    <row r="85" spans="1:8" ht="56.25" customHeight="1" x14ac:dyDescent="0.25">
      <c r="A85" s="25">
        <v>81</v>
      </c>
      <c r="B85" s="26" t="s">
        <v>48</v>
      </c>
      <c r="C85" s="27">
        <f t="shared" ref="C85:D85" si="13">SUM(C86:C90)-C88</f>
        <v>50500.80000000001</v>
      </c>
      <c r="D85" s="27">
        <f t="shared" si="13"/>
        <v>24022.700000000004</v>
      </c>
      <c r="E85" s="33">
        <f>D85/C85*100</f>
        <v>47.568949402781733</v>
      </c>
      <c r="F85" s="26"/>
      <c r="G85" s="18"/>
      <c r="H85" s="19"/>
    </row>
    <row r="86" spans="1:8" ht="13.5" customHeight="1" x14ac:dyDescent="0.25">
      <c r="A86" s="25">
        <v>82</v>
      </c>
      <c r="B86" s="26" t="s">
        <v>1</v>
      </c>
      <c r="C86" s="27">
        <f>C92+C98+C104</f>
        <v>0</v>
      </c>
      <c r="D86" s="27">
        <f>D92+D98+D104</f>
        <v>0</v>
      </c>
      <c r="E86" s="27">
        <v>0</v>
      </c>
      <c r="F86" s="26"/>
      <c r="G86" s="18"/>
      <c r="H86" s="19"/>
    </row>
    <row r="87" spans="1:8" ht="14.25" customHeight="1" x14ac:dyDescent="0.25">
      <c r="A87" s="25">
        <v>83</v>
      </c>
      <c r="B87" s="26" t="s">
        <v>2</v>
      </c>
      <c r="C87" s="27">
        <f t="shared" ref="C87:D90" si="14">C93+C99+C105</f>
        <v>21345.4</v>
      </c>
      <c r="D87" s="27">
        <f t="shared" si="14"/>
        <v>21345.4</v>
      </c>
      <c r="E87" s="33">
        <f>D87/C87*100</f>
        <v>100</v>
      </c>
      <c r="F87" s="26"/>
      <c r="G87" s="18"/>
      <c r="H87" s="19"/>
    </row>
    <row r="88" spans="1:8" ht="13.5" customHeight="1" x14ac:dyDescent="0.25">
      <c r="A88" s="25">
        <v>84</v>
      </c>
      <c r="B88" s="26" t="s">
        <v>3</v>
      </c>
      <c r="C88" s="27">
        <f t="shared" si="14"/>
        <v>21345.4</v>
      </c>
      <c r="D88" s="27">
        <f t="shared" si="14"/>
        <v>21345.4</v>
      </c>
      <c r="E88" s="33">
        <f t="shared" ref="E88:E89" si="15">D88/C88*100</f>
        <v>100</v>
      </c>
      <c r="F88" s="26"/>
      <c r="G88" s="18"/>
      <c r="H88" s="19"/>
    </row>
    <row r="89" spans="1:8" x14ac:dyDescent="0.25">
      <c r="A89" s="25">
        <v>85</v>
      </c>
      <c r="B89" s="26" t="s">
        <v>4</v>
      </c>
      <c r="C89" s="27">
        <f t="shared" si="14"/>
        <v>29155.4</v>
      </c>
      <c r="D89" s="27">
        <f t="shared" si="14"/>
        <v>2677.3</v>
      </c>
      <c r="E89" s="33">
        <f t="shared" si="15"/>
        <v>9.1828614939256532</v>
      </c>
      <c r="F89" s="26"/>
      <c r="G89" s="18"/>
      <c r="H89" s="19"/>
    </row>
    <row r="90" spans="1:8" ht="14.25" customHeight="1" x14ac:dyDescent="0.25">
      <c r="A90" s="25">
        <v>86</v>
      </c>
      <c r="B90" s="26" t="s">
        <v>5</v>
      </c>
      <c r="C90" s="27">
        <f t="shared" si="14"/>
        <v>0</v>
      </c>
      <c r="D90" s="27">
        <f t="shared" si="14"/>
        <v>0</v>
      </c>
      <c r="E90" s="27">
        <v>0</v>
      </c>
      <c r="F90" s="26"/>
      <c r="G90" s="18"/>
      <c r="H90" s="19"/>
    </row>
    <row r="91" spans="1:8" ht="81.75" customHeight="1" x14ac:dyDescent="0.25">
      <c r="A91" s="25">
        <v>87</v>
      </c>
      <c r="B91" s="26" t="s">
        <v>30</v>
      </c>
      <c r="C91" s="27">
        <f t="shared" ref="C91:D91" si="16">SUM(C92:C96)-C94</f>
        <v>26800.5</v>
      </c>
      <c r="D91" s="27">
        <f t="shared" si="16"/>
        <v>1522.4</v>
      </c>
      <c r="E91" s="33">
        <f>D91/C91*100</f>
        <v>5.6804910356150078</v>
      </c>
      <c r="F91" s="30" t="s">
        <v>69</v>
      </c>
      <c r="G91" s="18"/>
      <c r="H91" s="19"/>
    </row>
    <row r="92" spans="1:8" ht="14.25" customHeight="1" x14ac:dyDescent="0.25">
      <c r="A92" s="25">
        <v>88</v>
      </c>
      <c r="B92" s="26" t="s">
        <v>1</v>
      </c>
      <c r="C92" s="27">
        <v>0</v>
      </c>
      <c r="D92" s="27">
        <v>0</v>
      </c>
      <c r="E92" s="27">
        <v>0</v>
      </c>
      <c r="F92" s="30"/>
      <c r="G92" s="18"/>
      <c r="H92" s="19"/>
    </row>
    <row r="93" spans="1:8" ht="13.5" customHeight="1" x14ac:dyDescent="0.25">
      <c r="A93" s="25">
        <v>89</v>
      </c>
      <c r="B93" s="26" t="s">
        <v>2</v>
      </c>
      <c r="C93" s="27">
        <v>0</v>
      </c>
      <c r="D93" s="27">
        <v>0</v>
      </c>
      <c r="E93" s="27">
        <v>0</v>
      </c>
      <c r="F93" s="30"/>
      <c r="G93" s="18"/>
      <c r="H93" s="19"/>
    </row>
    <row r="94" spans="1:8" ht="14.25" customHeight="1" x14ac:dyDescent="0.25">
      <c r="A94" s="25">
        <v>90</v>
      </c>
      <c r="B94" s="26" t="s">
        <v>3</v>
      </c>
      <c r="C94" s="27">
        <v>0</v>
      </c>
      <c r="D94" s="27">
        <v>0</v>
      </c>
      <c r="E94" s="27">
        <v>0</v>
      </c>
      <c r="F94" s="30"/>
      <c r="G94" s="18"/>
      <c r="H94" s="19"/>
    </row>
    <row r="95" spans="1:8" ht="13.5" customHeight="1" x14ac:dyDescent="0.25">
      <c r="A95" s="25">
        <v>91</v>
      </c>
      <c r="B95" s="26" t="s">
        <v>4</v>
      </c>
      <c r="C95" s="27">
        <v>26800.5</v>
      </c>
      <c r="D95" s="27">
        <v>1522.4</v>
      </c>
      <c r="E95" s="33">
        <f>D95/C95*100</f>
        <v>5.6804910356150078</v>
      </c>
      <c r="F95" s="30"/>
      <c r="G95" s="18"/>
      <c r="H95" s="19"/>
    </row>
    <row r="96" spans="1:8" ht="13.5" customHeight="1" x14ac:dyDescent="0.25">
      <c r="A96" s="25">
        <v>92</v>
      </c>
      <c r="B96" s="26" t="s">
        <v>5</v>
      </c>
      <c r="C96" s="27">
        <v>0</v>
      </c>
      <c r="D96" s="27">
        <v>0</v>
      </c>
      <c r="E96" s="27">
        <v>0</v>
      </c>
      <c r="F96" s="30"/>
      <c r="G96" s="18"/>
      <c r="H96" s="19"/>
    </row>
    <row r="97" spans="1:8" ht="83.25" customHeight="1" x14ac:dyDescent="0.25">
      <c r="A97" s="25">
        <v>93</v>
      </c>
      <c r="B97" s="26" t="s">
        <v>31</v>
      </c>
      <c r="C97" s="28">
        <f>SUM(C98:C102)-C100</f>
        <v>1200</v>
      </c>
      <c r="D97" s="27">
        <v>0</v>
      </c>
      <c r="E97" s="28">
        <v>0</v>
      </c>
      <c r="F97" s="30" t="s">
        <v>63</v>
      </c>
      <c r="G97" s="18"/>
      <c r="H97" s="19"/>
    </row>
    <row r="98" spans="1:8" ht="15" customHeight="1" x14ac:dyDescent="0.25">
      <c r="A98" s="25">
        <v>94</v>
      </c>
      <c r="B98" s="26" t="s">
        <v>1</v>
      </c>
      <c r="C98" s="27">
        <v>0</v>
      </c>
      <c r="D98" s="27">
        <v>0</v>
      </c>
      <c r="E98" s="28">
        <v>0</v>
      </c>
      <c r="F98" s="30"/>
      <c r="G98" s="18"/>
      <c r="H98" s="19"/>
    </row>
    <row r="99" spans="1:8" ht="14.25" customHeight="1" x14ac:dyDescent="0.25">
      <c r="A99" s="25">
        <v>95</v>
      </c>
      <c r="B99" s="26" t="s">
        <v>2</v>
      </c>
      <c r="C99" s="27">
        <v>0</v>
      </c>
      <c r="D99" s="27">
        <v>0</v>
      </c>
      <c r="E99" s="28">
        <v>0</v>
      </c>
      <c r="F99" s="30"/>
      <c r="G99" s="18"/>
      <c r="H99" s="19"/>
    </row>
    <row r="100" spans="1:8" ht="14.25" customHeight="1" x14ac:dyDescent="0.25">
      <c r="A100" s="25">
        <v>96</v>
      </c>
      <c r="B100" s="26" t="s">
        <v>3</v>
      </c>
      <c r="C100" s="27">
        <v>0</v>
      </c>
      <c r="D100" s="27">
        <v>0</v>
      </c>
      <c r="E100" s="28">
        <v>0</v>
      </c>
      <c r="F100" s="30"/>
      <c r="G100" s="18"/>
      <c r="H100" s="19"/>
    </row>
    <row r="101" spans="1:8" x14ac:dyDescent="0.25">
      <c r="A101" s="25">
        <v>97</v>
      </c>
      <c r="B101" s="26" t="s">
        <v>4</v>
      </c>
      <c r="C101" s="28">
        <v>1200</v>
      </c>
      <c r="D101" s="27">
        <v>0</v>
      </c>
      <c r="E101" s="28">
        <v>0</v>
      </c>
      <c r="F101" s="30"/>
      <c r="G101" s="18"/>
      <c r="H101" s="19"/>
    </row>
    <row r="102" spans="1:8" ht="13.5" customHeight="1" x14ac:dyDescent="0.25">
      <c r="A102" s="25">
        <v>98</v>
      </c>
      <c r="B102" s="26" t="s">
        <v>5</v>
      </c>
      <c r="C102" s="27">
        <v>0</v>
      </c>
      <c r="D102" s="27">
        <v>0</v>
      </c>
      <c r="E102" s="28">
        <v>0</v>
      </c>
      <c r="F102" s="30"/>
      <c r="G102" s="18"/>
      <c r="H102" s="19"/>
    </row>
    <row r="103" spans="1:8" ht="68.25" customHeight="1" x14ac:dyDescent="0.25">
      <c r="A103" s="25">
        <v>99</v>
      </c>
      <c r="B103" s="26" t="s">
        <v>32</v>
      </c>
      <c r="C103" s="27">
        <f t="shared" ref="C103:D103" si="17">SUM(C104:C108)-C106</f>
        <v>22500.300000000003</v>
      </c>
      <c r="D103" s="27">
        <f t="shared" si="17"/>
        <v>22500.300000000003</v>
      </c>
      <c r="E103" s="33">
        <f>D103/C103*100</f>
        <v>100</v>
      </c>
      <c r="F103" s="30" t="s">
        <v>64</v>
      </c>
      <c r="G103" s="18"/>
      <c r="H103" s="19"/>
    </row>
    <row r="104" spans="1:8" ht="13.5" customHeight="1" x14ac:dyDescent="0.25">
      <c r="A104" s="25">
        <v>100</v>
      </c>
      <c r="B104" s="26" t="s">
        <v>1</v>
      </c>
      <c r="C104" s="28">
        <v>0</v>
      </c>
      <c r="D104" s="27">
        <v>0</v>
      </c>
      <c r="E104" s="27">
        <v>0</v>
      </c>
      <c r="F104" s="30"/>
      <c r="G104" s="18"/>
      <c r="H104" s="19"/>
    </row>
    <row r="105" spans="1:8" x14ac:dyDescent="0.25">
      <c r="A105" s="25">
        <v>101</v>
      </c>
      <c r="B105" s="26" t="s">
        <v>2</v>
      </c>
      <c r="C105" s="27">
        <v>21345.4</v>
      </c>
      <c r="D105" s="27">
        <v>21345.4</v>
      </c>
      <c r="E105" s="33">
        <f>D105/C105*100</f>
        <v>100</v>
      </c>
      <c r="F105" s="30"/>
      <c r="G105" s="18"/>
      <c r="H105" s="19"/>
    </row>
    <row r="106" spans="1:8" ht="15" customHeight="1" x14ac:dyDescent="0.25">
      <c r="A106" s="25">
        <v>102</v>
      </c>
      <c r="B106" s="26" t="s">
        <v>3</v>
      </c>
      <c r="C106" s="27">
        <v>21345.4</v>
      </c>
      <c r="D106" s="27">
        <v>21345.4</v>
      </c>
      <c r="E106" s="33">
        <f t="shared" ref="E106:E107" si="18">D106/C106*100</f>
        <v>100</v>
      </c>
      <c r="F106" s="30"/>
      <c r="G106" s="18"/>
      <c r="H106" s="19"/>
    </row>
    <row r="107" spans="1:8" x14ac:dyDescent="0.25">
      <c r="A107" s="25">
        <v>103</v>
      </c>
      <c r="B107" s="26" t="s">
        <v>4</v>
      </c>
      <c r="C107" s="28">
        <v>1154.9000000000001</v>
      </c>
      <c r="D107" s="28">
        <v>1154.9000000000001</v>
      </c>
      <c r="E107" s="33">
        <f t="shared" si="18"/>
        <v>100</v>
      </c>
      <c r="F107" s="30"/>
      <c r="G107" s="18"/>
      <c r="H107" s="19"/>
    </row>
    <row r="108" spans="1:8" ht="15" customHeight="1" x14ac:dyDescent="0.25">
      <c r="A108" s="25">
        <v>104</v>
      </c>
      <c r="B108" s="26" t="s">
        <v>5</v>
      </c>
      <c r="C108" s="27">
        <v>0</v>
      </c>
      <c r="D108" s="27">
        <v>0</v>
      </c>
      <c r="E108" s="27">
        <v>0</v>
      </c>
      <c r="F108" s="30"/>
      <c r="G108" s="18"/>
      <c r="H108" s="19"/>
    </row>
    <row r="109" spans="1:8" x14ac:dyDescent="0.25">
      <c r="A109" s="25">
        <v>105</v>
      </c>
      <c r="B109" s="23" t="s">
        <v>26</v>
      </c>
      <c r="C109" s="23"/>
      <c r="D109" s="23"/>
      <c r="E109" s="23"/>
      <c r="F109" s="23"/>
      <c r="G109" s="18"/>
      <c r="H109" s="19"/>
    </row>
    <row r="110" spans="1:8" ht="40.5" customHeight="1" x14ac:dyDescent="0.25">
      <c r="A110" s="25">
        <v>106</v>
      </c>
      <c r="B110" s="7" t="s">
        <v>49</v>
      </c>
      <c r="C110" s="28">
        <f t="shared" ref="C110:D110" si="19">SUM(C111:C115)-C113</f>
        <v>3000</v>
      </c>
      <c r="D110" s="28">
        <f t="shared" si="19"/>
        <v>1391.3</v>
      </c>
      <c r="E110" s="33">
        <f>D110/C110*100</f>
        <v>46.376666666666665</v>
      </c>
      <c r="F110" s="25"/>
      <c r="G110" s="18"/>
      <c r="H110" s="19"/>
    </row>
    <row r="111" spans="1:8" ht="13.5" customHeight="1" x14ac:dyDescent="0.25">
      <c r="A111" s="25">
        <v>107</v>
      </c>
      <c r="B111" s="7" t="s">
        <v>1</v>
      </c>
      <c r="C111" s="28">
        <f>C117+C123</f>
        <v>0</v>
      </c>
      <c r="D111" s="28">
        <f>D117+D123+D129</f>
        <v>0</v>
      </c>
      <c r="E111" s="28">
        <v>0</v>
      </c>
      <c r="F111" s="25"/>
      <c r="G111" s="18"/>
      <c r="H111" s="19"/>
    </row>
    <row r="112" spans="1:8" ht="14.25" customHeight="1" x14ac:dyDescent="0.25">
      <c r="A112" s="25">
        <v>108</v>
      </c>
      <c r="B112" s="7" t="s">
        <v>2</v>
      </c>
      <c r="C112" s="28">
        <f t="shared" ref="C112:C115" si="20">C118+C124</f>
        <v>0</v>
      </c>
      <c r="D112" s="28">
        <f t="shared" ref="D112:D115" si="21">D118+D124+D130</f>
        <v>0</v>
      </c>
      <c r="E112" s="27">
        <v>0</v>
      </c>
      <c r="F112" s="25"/>
      <c r="G112" s="18"/>
      <c r="H112" s="19"/>
    </row>
    <row r="113" spans="1:11" ht="14.25" customHeight="1" x14ac:dyDescent="0.25">
      <c r="A113" s="25">
        <v>109</v>
      </c>
      <c r="B113" s="7" t="s">
        <v>3</v>
      </c>
      <c r="C113" s="28">
        <f t="shared" si="20"/>
        <v>0</v>
      </c>
      <c r="D113" s="28">
        <f t="shared" si="21"/>
        <v>0</v>
      </c>
      <c r="E113" s="27">
        <v>0</v>
      </c>
      <c r="F113" s="25"/>
      <c r="G113" s="18"/>
      <c r="H113" s="19"/>
      <c r="K113" t="s">
        <v>73</v>
      </c>
    </row>
    <row r="114" spans="1:11" ht="15.75" customHeight="1" x14ac:dyDescent="0.25">
      <c r="A114" s="25">
        <v>110</v>
      </c>
      <c r="B114" s="7" t="s">
        <v>4</v>
      </c>
      <c r="C114" s="28">
        <f t="shared" si="20"/>
        <v>3000</v>
      </c>
      <c r="D114" s="28">
        <f t="shared" si="21"/>
        <v>1391.3</v>
      </c>
      <c r="E114" s="33">
        <f>D114/C114*100</f>
        <v>46.376666666666665</v>
      </c>
      <c r="F114" s="25"/>
      <c r="G114" s="18"/>
      <c r="H114" s="19"/>
    </row>
    <row r="115" spans="1:11" x14ac:dyDescent="0.25">
      <c r="A115" s="25">
        <v>111</v>
      </c>
      <c r="B115" s="7" t="s">
        <v>5</v>
      </c>
      <c r="C115" s="28">
        <f t="shared" si="20"/>
        <v>0</v>
      </c>
      <c r="D115" s="28">
        <f t="shared" si="21"/>
        <v>0</v>
      </c>
      <c r="E115" s="27">
        <v>0</v>
      </c>
      <c r="F115" s="25"/>
      <c r="G115" s="18"/>
      <c r="H115" s="19"/>
    </row>
    <row r="116" spans="1:11" ht="81" customHeight="1" x14ac:dyDescent="0.25">
      <c r="A116" s="25">
        <v>112</v>
      </c>
      <c r="B116" s="7" t="s">
        <v>33</v>
      </c>
      <c r="C116" s="28">
        <f t="shared" ref="C116:D116" si="22">SUM(C117:C121)-C119</f>
        <v>2500</v>
      </c>
      <c r="D116" s="28">
        <f t="shared" si="22"/>
        <v>0</v>
      </c>
      <c r="E116" s="33">
        <f>D116/C116*100</f>
        <v>0</v>
      </c>
      <c r="F116" s="7" t="s">
        <v>63</v>
      </c>
      <c r="G116" s="18"/>
      <c r="H116" s="19"/>
    </row>
    <row r="117" spans="1:11" x14ac:dyDescent="0.25">
      <c r="A117" s="25">
        <v>113</v>
      </c>
      <c r="B117" s="7" t="s">
        <v>1</v>
      </c>
      <c r="C117" s="28">
        <v>0</v>
      </c>
      <c r="D117" s="28">
        <v>0</v>
      </c>
      <c r="E117" s="28">
        <v>0</v>
      </c>
      <c r="F117" s="25"/>
      <c r="G117" s="18"/>
      <c r="H117" s="19"/>
    </row>
    <row r="118" spans="1:11" ht="15.75" customHeight="1" x14ac:dyDescent="0.25">
      <c r="A118" s="25">
        <v>114</v>
      </c>
      <c r="B118" s="7" t="s">
        <v>2</v>
      </c>
      <c r="C118" s="28">
        <v>0</v>
      </c>
      <c r="D118" s="27">
        <v>0</v>
      </c>
      <c r="E118" s="28">
        <v>0</v>
      </c>
      <c r="F118" s="25"/>
      <c r="G118" s="18"/>
      <c r="H118" s="19"/>
    </row>
    <row r="119" spans="1:11" ht="13.5" customHeight="1" x14ac:dyDescent="0.25">
      <c r="A119" s="25">
        <v>115</v>
      </c>
      <c r="B119" s="7" t="s">
        <v>3</v>
      </c>
      <c r="C119" s="28">
        <v>0</v>
      </c>
      <c r="D119" s="27">
        <v>0</v>
      </c>
      <c r="E119" s="28">
        <v>0</v>
      </c>
      <c r="F119" s="25"/>
      <c r="G119" s="18"/>
      <c r="H119" s="19"/>
    </row>
    <row r="120" spans="1:11" ht="14.25" customHeight="1" x14ac:dyDescent="0.25">
      <c r="A120" s="25">
        <v>116</v>
      </c>
      <c r="B120" s="7" t="s">
        <v>4</v>
      </c>
      <c r="C120" s="28">
        <v>2500</v>
      </c>
      <c r="D120" s="28">
        <v>0</v>
      </c>
      <c r="E120" s="33">
        <f>D120/C120*100</f>
        <v>0</v>
      </c>
      <c r="F120" s="25"/>
      <c r="G120" s="18"/>
      <c r="H120" s="19"/>
    </row>
    <row r="121" spans="1:11" x14ac:dyDescent="0.25">
      <c r="A121" s="25">
        <v>117</v>
      </c>
      <c r="B121" s="7" t="s">
        <v>5</v>
      </c>
      <c r="C121" s="28">
        <v>0</v>
      </c>
      <c r="D121" s="28">
        <v>0</v>
      </c>
      <c r="E121" s="28">
        <v>0</v>
      </c>
      <c r="F121" s="25"/>
      <c r="G121" s="18"/>
      <c r="H121" s="19"/>
    </row>
    <row r="122" spans="1:11" ht="67.5" customHeight="1" x14ac:dyDescent="0.25">
      <c r="A122" s="25">
        <v>118</v>
      </c>
      <c r="B122" s="7" t="s">
        <v>34</v>
      </c>
      <c r="C122" s="27">
        <f t="shared" ref="C122:D122" si="23">SUM(C123:C127)-C125</f>
        <v>500</v>
      </c>
      <c r="D122" s="27">
        <f t="shared" si="23"/>
        <v>750</v>
      </c>
      <c r="E122" s="33">
        <f>D122/C122*100</f>
        <v>150</v>
      </c>
      <c r="F122" s="7" t="s">
        <v>71</v>
      </c>
      <c r="G122" s="18"/>
      <c r="H122" s="19"/>
    </row>
    <row r="123" spans="1:11" ht="14.25" customHeight="1" x14ac:dyDescent="0.25">
      <c r="A123" s="25">
        <v>119</v>
      </c>
      <c r="B123" s="7" t="s">
        <v>1</v>
      </c>
      <c r="C123" s="27">
        <v>0</v>
      </c>
      <c r="D123" s="27">
        <v>0</v>
      </c>
      <c r="E123" s="27">
        <v>0</v>
      </c>
      <c r="F123" s="7"/>
      <c r="G123" s="18"/>
      <c r="H123" s="19"/>
    </row>
    <row r="124" spans="1:11" x14ac:dyDescent="0.25">
      <c r="A124" s="25">
        <v>120</v>
      </c>
      <c r="B124" s="7" t="s">
        <v>2</v>
      </c>
      <c r="C124" s="27">
        <v>0</v>
      </c>
      <c r="D124" s="27">
        <v>0</v>
      </c>
      <c r="E124" s="27">
        <v>0</v>
      </c>
      <c r="F124" s="7"/>
      <c r="G124" s="18"/>
      <c r="H124" s="19"/>
    </row>
    <row r="125" spans="1:11" ht="13.5" customHeight="1" x14ac:dyDescent="0.25">
      <c r="A125" s="25">
        <v>121</v>
      </c>
      <c r="B125" s="7" t="s">
        <v>3</v>
      </c>
      <c r="C125" s="27">
        <v>0</v>
      </c>
      <c r="D125" s="27">
        <v>0</v>
      </c>
      <c r="E125" s="27">
        <v>0</v>
      </c>
      <c r="F125" s="7"/>
      <c r="G125" s="18"/>
      <c r="H125" s="19"/>
    </row>
    <row r="126" spans="1:11" ht="13.5" customHeight="1" x14ac:dyDescent="0.25">
      <c r="A126" s="25">
        <v>122</v>
      </c>
      <c r="B126" s="7" t="s">
        <v>4</v>
      </c>
      <c r="C126" s="27">
        <v>500</v>
      </c>
      <c r="D126" s="27">
        <v>750</v>
      </c>
      <c r="E126" s="33">
        <f>D126/C126*100</f>
        <v>150</v>
      </c>
      <c r="F126" s="7"/>
      <c r="G126" s="18"/>
      <c r="H126" s="19"/>
    </row>
    <row r="127" spans="1:11" ht="13.5" customHeight="1" x14ac:dyDescent="0.25">
      <c r="A127" s="25">
        <v>123</v>
      </c>
      <c r="B127" s="7" t="s">
        <v>5</v>
      </c>
      <c r="C127" s="27">
        <v>0</v>
      </c>
      <c r="D127" s="27">
        <v>0</v>
      </c>
      <c r="E127" s="27">
        <v>0</v>
      </c>
      <c r="F127" s="7"/>
      <c r="G127" s="18"/>
      <c r="H127" s="19"/>
    </row>
    <row r="128" spans="1:11" ht="94.5" customHeight="1" x14ac:dyDescent="0.25">
      <c r="A128" s="25"/>
      <c r="B128" s="7" t="s">
        <v>70</v>
      </c>
      <c r="C128" s="27">
        <v>0</v>
      </c>
      <c r="D128" s="27">
        <f t="shared" ref="D128" si="24">SUM(D129:D133)-D131</f>
        <v>641.29999999999995</v>
      </c>
      <c r="E128" s="33">
        <v>0</v>
      </c>
      <c r="F128" s="7" t="s">
        <v>72</v>
      </c>
      <c r="G128" s="15"/>
      <c r="H128" s="16"/>
    </row>
    <row r="129" spans="1:8" ht="13.5" customHeight="1" x14ac:dyDescent="0.25">
      <c r="A129" s="25"/>
      <c r="B129" s="7" t="s">
        <v>1</v>
      </c>
      <c r="C129" s="27">
        <v>0</v>
      </c>
      <c r="D129" s="27">
        <v>0</v>
      </c>
      <c r="E129" s="33">
        <v>0</v>
      </c>
      <c r="F129" s="7"/>
      <c r="G129" s="15"/>
      <c r="H129" s="16"/>
    </row>
    <row r="130" spans="1:8" ht="13.5" customHeight="1" x14ac:dyDescent="0.25">
      <c r="A130" s="25"/>
      <c r="B130" s="7" t="s">
        <v>2</v>
      </c>
      <c r="C130" s="27">
        <v>0</v>
      </c>
      <c r="D130" s="27">
        <v>0</v>
      </c>
      <c r="E130" s="33">
        <v>0</v>
      </c>
      <c r="F130" s="7"/>
      <c r="G130" s="15"/>
      <c r="H130" s="16"/>
    </row>
    <row r="131" spans="1:8" ht="13.5" customHeight="1" x14ac:dyDescent="0.25">
      <c r="A131" s="25"/>
      <c r="B131" s="7" t="s">
        <v>3</v>
      </c>
      <c r="C131" s="27">
        <v>0</v>
      </c>
      <c r="D131" s="27">
        <v>0</v>
      </c>
      <c r="E131" s="33">
        <v>0</v>
      </c>
      <c r="F131" s="7"/>
      <c r="G131" s="15"/>
      <c r="H131" s="16"/>
    </row>
    <row r="132" spans="1:8" ht="13.5" customHeight="1" x14ac:dyDescent="0.25">
      <c r="A132" s="25"/>
      <c r="B132" s="7" t="s">
        <v>4</v>
      </c>
      <c r="C132" s="27">
        <v>0</v>
      </c>
      <c r="D132" s="27">
        <v>641.29999999999995</v>
      </c>
      <c r="E132" s="33">
        <v>0</v>
      </c>
      <c r="F132" s="7"/>
      <c r="G132" s="15"/>
      <c r="H132" s="16"/>
    </row>
    <row r="133" spans="1:8" ht="13.5" customHeight="1" x14ac:dyDescent="0.25">
      <c r="A133" s="25"/>
      <c r="B133" s="7" t="s">
        <v>5</v>
      </c>
      <c r="C133" s="27">
        <v>0</v>
      </c>
      <c r="D133" s="27">
        <v>0</v>
      </c>
      <c r="E133" s="33">
        <v>0</v>
      </c>
      <c r="F133" s="7"/>
      <c r="G133" s="15"/>
      <c r="H133" s="16"/>
    </row>
    <row r="134" spans="1:8" ht="15" customHeight="1" x14ac:dyDescent="0.25">
      <c r="A134" s="25">
        <v>124</v>
      </c>
      <c r="B134" s="23" t="s">
        <v>27</v>
      </c>
      <c r="C134" s="23"/>
      <c r="D134" s="23"/>
      <c r="E134" s="23"/>
      <c r="F134" s="23"/>
      <c r="G134" s="18"/>
      <c r="H134" s="19"/>
    </row>
    <row r="135" spans="1:8" ht="40.5" x14ac:dyDescent="0.25">
      <c r="A135" s="25">
        <v>125</v>
      </c>
      <c r="B135" s="7" t="s">
        <v>50</v>
      </c>
      <c r="C135" s="27">
        <f t="shared" ref="C135:D135" si="25">SUM(C136:C140)-C138</f>
        <v>38597.178350000002</v>
      </c>
      <c r="D135" s="27">
        <f t="shared" si="25"/>
        <v>25858.940000000002</v>
      </c>
      <c r="E135" s="33">
        <f>D135/C135*100</f>
        <v>66.996970000010378</v>
      </c>
      <c r="F135" s="36"/>
      <c r="G135" s="18"/>
      <c r="H135" s="19"/>
    </row>
    <row r="136" spans="1:8" ht="14.25" customHeight="1" x14ac:dyDescent="0.25">
      <c r="A136" s="25">
        <v>126</v>
      </c>
      <c r="B136" s="7" t="s">
        <v>1</v>
      </c>
      <c r="C136" s="27">
        <f>C142+C148</f>
        <v>0</v>
      </c>
      <c r="D136" s="27">
        <f>D142+D148</f>
        <v>0</v>
      </c>
      <c r="E136" s="27">
        <v>0</v>
      </c>
      <c r="F136" s="36"/>
      <c r="G136" s="18"/>
      <c r="H136" s="19"/>
    </row>
    <row r="137" spans="1:8" ht="13.5" customHeight="1" x14ac:dyDescent="0.25">
      <c r="A137" s="25">
        <v>127</v>
      </c>
      <c r="B137" s="7" t="s">
        <v>2</v>
      </c>
      <c r="C137" s="27">
        <f t="shared" ref="C137:D140" si="26">C143+C149</f>
        <v>28040.978350000001</v>
      </c>
      <c r="D137" s="27">
        <f t="shared" si="26"/>
        <v>22985.9</v>
      </c>
      <c r="E137" s="33">
        <f>D137/C137*100</f>
        <v>81.972532174505957</v>
      </c>
      <c r="F137" s="36"/>
      <c r="G137" s="18"/>
      <c r="H137" s="19"/>
    </row>
    <row r="138" spans="1:8" ht="14.25" customHeight="1" x14ac:dyDescent="0.25">
      <c r="A138" s="25">
        <v>128</v>
      </c>
      <c r="B138" s="7" t="s">
        <v>3</v>
      </c>
      <c r="C138" s="27">
        <f t="shared" si="26"/>
        <v>28040.978350000001</v>
      </c>
      <c r="D138" s="27">
        <f t="shared" si="26"/>
        <v>22985.9</v>
      </c>
      <c r="E138" s="33">
        <f t="shared" ref="E138:E139" si="27">D138/C138*100</f>
        <v>81.972532174505957</v>
      </c>
      <c r="F138" s="36"/>
      <c r="G138" s="18"/>
      <c r="H138" s="19"/>
    </row>
    <row r="139" spans="1:8" ht="13.5" customHeight="1" x14ac:dyDescent="0.25">
      <c r="A139" s="25">
        <v>129</v>
      </c>
      <c r="B139" s="7" t="s">
        <v>4</v>
      </c>
      <c r="C139" s="27">
        <f t="shared" si="26"/>
        <v>10556.2</v>
      </c>
      <c r="D139" s="27">
        <f t="shared" si="26"/>
        <v>2873.04</v>
      </c>
      <c r="E139" s="33">
        <f t="shared" si="27"/>
        <v>27.216612038422916</v>
      </c>
      <c r="F139" s="36"/>
      <c r="G139" s="18"/>
      <c r="H139" s="19"/>
    </row>
    <row r="140" spans="1:8" ht="15.75" customHeight="1" x14ac:dyDescent="0.25">
      <c r="A140" s="25">
        <v>130</v>
      </c>
      <c r="B140" s="7" t="s">
        <v>5</v>
      </c>
      <c r="C140" s="27">
        <f t="shared" si="26"/>
        <v>0</v>
      </c>
      <c r="D140" s="27">
        <f t="shared" si="26"/>
        <v>0</v>
      </c>
      <c r="E140" s="27">
        <v>0</v>
      </c>
      <c r="F140" s="36"/>
      <c r="G140" s="18"/>
      <c r="H140" s="19"/>
    </row>
    <row r="141" spans="1:8" ht="94.5" customHeight="1" x14ac:dyDescent="0.25">
      <c r="A141" s="25">
        <v>131</v>
      </c>
      <c r="B141" s="7" t="s">
        <v>35</v>
      </c>
      <c r="C141" s="27">
        <f t="shared" ref="C141:D141" si="28">SUM(C142:C146)-C144</f>
        <v>31897.178349999998</v>
      </c>
      <c r="D141" s="27">
        <f t="shared" si="28"/>
        <v>23696.800000000003</v>
      </c>
      <c r="E141" s="33">
        <f>D141/C141*100</f>
        <v>74.291210777269285</v>
      </c>
      <c r="F141" s="7" t="s">
        <v>64</v>
      </c>
      <c r="G141" s="18"/>
      <c r="H141" s="19"/>
    </row>
    <row r="142" spans="1:8" ht="14.25" customHeight="1" x14ac:dyDescent="0.25">
      <c r="A142" s="25">
        <v>132</v>
      </c>
      <c r="B142" s="7" t="s">
        <v>1</v>
      </c>
      <c r="C142" s="28">
        <v>0</v>
      </c>
      <c r="D142" s="28">
        <v>0</v>
      </c>
      <c r="E142" s="28">
        <v>0</v>
      </c>
      <c r="F142" s="7"/>
      <c r="G142" s="18"/>
      <c r="H142" s="19"/>
    </row>
    <row r="143" spans="1:8" ht="12.75" customHeight="1" x14ac:dyDescent="0.25">
      <c r="A143" s="25">
        <v>133</v>
      </c>
      <c r="B143" s="7" t="s">
        <v>2</v>
      </c>
      <c r="C143" s="27">
        <v>28040.978350000001</v>
      </c>
      <c r="D143" s="27">
        <v>22985.9</v>
      </c>
      <c r="E143" s="33">
        <f>D143/C143*100</f>
        <v>81.972532174505957</v>
      </c>
      <c r="F143" s="7"/>
      <c r="G143" s="18"/>
      <c r="H143" s="19"/>
    </row>
    <row r="144" spans="1:8" ht="15" customHeight="1" x14ac:dyDescent="0.25">
      <c r="A144" s="25">
        <v>134</v>
      </c>
      <c r="B144" s="7" t="s">
        <v>3</v>
      </c>
      <c r="C144" s="27">
        <v>28040.978350000001</v>
      </c>
      <c r="D144" s="27">
        <v>22985.9</v>
      </c>
      <c r="E144" s="33">
        <f t="shared" ref="E144:E147" si="29">D144/C144*100</f>
        <v>81.972532174505957</v>
      </c>
      <c r="F144" s="7"/>
      <c r="G144" s="18"/>
      <c r="H144" s="19"/>
    </row>
    <row r="145" spans="1:8" ht="13.5" customHeight="1" x14ac:dyDescent="0.25">
      <c r="A145" s="25">
        <v>135</v>
      </c>
      <c r="B145" s="7" t="s">
        <v>4</v>
      </c>
      <c r="C145" s="28">
        <v>3856.2</v>
      </c>
      <c r="D145" s="28">
        <v>710.9</v>
      </c>
      <c r="E145" s="33">
        <f t="shared" si="29"/>
        <v>18.435247134484726</v>
      </c>
      <c r="F145" s="7"/>
      <c r="G145" s="18"/>
      <c r="H145" s="19"/>
    </row>
    <row r="146" spans="1:8" ht="13.5" customHeight="1" x14ac:dyDescent="0.25">
      <c r="A146" s="25">
        <v>136</v>
      </c>
      <c r="B146" s="7" t="s">
        <v>5</v>
      </c>
      <c r="C146" s="28">
        <v>0</v>
      </c>
      <c r="D146" s="28">
        <v>0</v>
      </c>
      <c r="E146" s="28">
        <v>0</v>
      </c>
      <c r="F146" s="7"/>
      <c r="G146" s="18"/>
      <c r="H146" s="19"/>
    </row>
    <row r="147" spans="1:8" ht="81.75" customHeight="1" x14ac:dyDescent="0.25">
      <c r="A147" s="25">
        <v>137</v>
      </c>
      <c r="B147" s="7" t="s">
        <v>36</v>
      </c>
      <c r="C147" s="28">
        <f t="shared" ref="C147:D147" si="30">SUM(C148:C152)-C150</f>
        <v>6700</v>
      </c>
      <c r="D147" s="28">
        <f t="shared" si="30"/>
        <v>2162.14</v>
      </c>
      <c r="E147" s="33">
        <f t="shared" si="29"/>
        <v>32.270746268656715</v>
      </c>
      <c r="F147" s="30" t="s">
        <v>75</v>
      </c>
      <c r="G147" s="18"/>
      <c r="H147" s="19"/>
    </row>
    <row r="148" spans="1:8" ht="15" customHeight="1" x14ac:dyDescent="0.25">
      <c r="A148" s="25">
        <v>138</v>
      </c>
      <c r="B148" s="7" t="s">
        <v>1</v>
      </c>
      <c r="C148" s="28">
        <v>0</v>
      </c>
      <c r="D148" s="28">
        <v>0</v>
      </c>
      <c r="E148" s="28">
        <v>0</v>
      </c>
      <c r="F148" s="36"/>
      <c r="G148" s="18"/>
      <c r="H148" s="19"/>
    </row>
    <row r="149" spans="1:8" ht="14.25" customHeight="1" x14ac:dyDescent="0.25">
      <c r="A149" s="25">
        <v>139</v>
      </c>
      <c r="B149" s="7" t="s">
        <v>2</v>
      </c>
      <c r="C149" s="28">
        <v>0</v>
      </c>
      <c r="D149" s="28">
        <v>0</v>
      </c>
      <c r="E149" s="28">
        <v>0</v>
      </c>
      <c r="F149" s="36"/>
      <c r="G149" s="18"/>
      <c r="H149" s="19"/>
    </row>
    <row r="150" spans="1:8" ht="14.25" customHeight="1" x14ac:dyDescent="0.25">
      <c r="A150" s="25">
        <v>140</v>
      </c>
      <c r="B150" s="7" t="s">
        <v>3</v>
      </c>
      <c r="C150" s="28">
        <v>0</v>
      </c>
      <c r="D150" s="28">
        <v>0</v>
      </c>
      <c r="E150" s="28">
        <v>0</v>
      </c>
      <c r="F150" s="36"/>
      <c r="G150" s="18"/>
      <c r="H150" s="19"/>
    </row>
    <row r="151" spans="1:8" ht="13.5" customHeight="1" x14ac:dyDescent="0.25">
      <c r="A151" s="25">
        <v>141</v>
      </c>
      <c r="B151" s="7" t="s">
        <v>4</v>
      </c>
      <c r="C151" s="28">
        <v>6700</v>
      </c>
      <c r="D151" s="27">
        <v>2162.14</v>
      </c>
      <c r="E151" s="33">
        <f t="shared" ref="E151" si="31">D151/C151*100</f>
        <v>32.270746268656715</v>
      </c>
      <c r="F151" s="36"/>
      <c r="G151" s="18"/>
      <c r="H151" s="19"/>
    </row>
    <row r="152" spans="1:8" x14ac:dyDescent="0.25">
      <c r="A152" s="25">
        <v>142</v>
      </c>
      <c r="B152" s="7" t="s">
        <v>5</v>
      </c>
      <c r="C152" s="28">
        <v>0</v>
      </c>
      <c r="D152" s="28">
        <v>0</v>
      </c>
      <c r="E152" s="28">
        <v>0</v>
      </c>
      <c r="F152" s="36"/>
      <c r="G152" s="18"/>
      <c r="H152" s="19"/>
    </row>
    <row r="153" spans="1:8" ht="15.75" customHeight="1" x14ac:dyDescent="0.25">
      <c r="A153" s="25">
        <v>143</v>
      </c>
      <c r="B153" s="29" t="s">
        <v>28</v>
      </c>
      <c r="C153" s="29"/>
      <c r="D153" s="29"/>
      <c r="E153" s="29"/>
      <c r="F153" s="29"/>
      <c r="G153" s="18"/>
      <c r="H153" s="19"/>
    </row>
    <row r="154" spans="1:8" ht="41.25" customHeight="1" x14ac:dyDescent="0.25">
      <c r="A154" s="25">
        <v>144</v>
      </c>
      <c r="B154" s="7" t="s">
        <v>51</v>
      </c>
      <c r="C154" s="27">
        <f t="shared" ref="C154:D154" si="32">SUM(C155:C159)-C157</f>
        <v>51851.9</v>
      </c>
      <c r="D154" s="27">
        <f t="shared" si="32"/>
        <v>42959.479999999996</v>
      </c>
      <c r="E154" s="33">
        <f t="shared" ref="E154" si="33">D154/C154*100</f>
        <v>82.85034878181898</v>
      </c>
      <c r="F154" s="27"/>
      <c r="G154" s="18"/>
      <c r="H154" s="19"/>
    </row>
    <row r="155" spans="1:8" ht="14.25" customHeight="1" x14ac:dyDescent="0.25">
      <c r="A155" s="25">
        <v>145</v>
      </c>
      <c r="B155" s="7" t="s">
        <v>1</v>
      </c>
      <c r="C155" s="27">
        <f>C161+C167+C173</f>
        <v>0</v>
      </c>
      <c r="D155" s="27">
        <f>D161+D167+D173</f>
        <v>0</v>
      </c>
      <c r="E155" s="27">
        <v>0</v>
      </c>
      <c r="F155" s="27"/>
      <c r="G155" s="18"/>
      <c r="H155" s="19"/>
    </row>
    <row r="156" spans="1:8" ht="13.5" customHeight="1" x14ac:dyDescent="0.25">
      <c r="A156" s="25">
        <v>146</v>
      </c>
      <c r="B156" s="7" t="s">
        <v>2</v>
      </c>
      <c r="C156" s="27">
        <f t="shared" ref="C156:D159" si="34">C162+C168+C174</f>
        <v>0</v>
      </c>
      <c r="D156" s="27">
        <f t="shared" si="34"/>
        <v>0</v>
      </c>
      <c r="E156" s="27">
        <v>0</v>
      </c>
      <c r="F156" s="27"/>
      <c r="G156" s="18"/>
      <c r="H156" s="19"/>
    </row>
    <row r="157" spans="1:8" ht="15" customHeight="1" x14ac:dyDescent="0.25">
      <c r="A157" s="25">
        <v>147</v>
      </c>
      <c r="B157" s="7" t="s">
        <v>3</v>
      </c>
      <c r="C157" s="27">
        <f t="shared" si="34"/>
        <v>0</v>
      </c>
      <c r="D157" s="27">
        <f t="shared" si="34"/>
        <v>0</v>
      </c>
      <c r="E157" s="27">
        <v>0</v>
      </c>
      <c r="F157" s="27"/>
      <c r="G157" s="18"/>
      <c r="H157" s="19"/>
    </row>
    <row r="158" spans="1:8" x14ac:dyDescent="0.25">
      <c r="A158" s="25">
        <v>148</v>
      </c>
      <c r="B158" s="7" t="s">
        <v>4</v>
      </c>
      <c r="C158" s="27">
        <f t="shared" si="34"/>
        <v>51851.9</v>
      </c>
      <c r="D158" s="27">
        <f t="shared" si="34"/>
        <v>42959.479999999996</v>
      </c>
      <c r="E158" s="33">
        <f t="shared" ref="E158" si="35">D158/C158*100</f>
        <v>82.85034878181898</v>
      </c>
      <c r="F158" s="27"/>
      <c r="G158" s="18"/>
      <c r="H158" s="19"/>
    </row>
    <row r="159" spans="1:8" ht="15.75" customHeight="1" x14ac:dyDescent="0.25">
      <c r="A159" s="25">
        <v>149</v>
      </c>
      <c r="B159" s="7" t="s">
        <v>5</v>
      </c>
      <c r="C159" s="27">
        <f t="shared" si="34"/>
        <v>0</v>
      </c>
      <c r="D159" s="27">
        <f t="shared" si="34"/>
        <v>0</v>
      </c>
      <c r="E159" s="27">
        <v>0</v>
      </c>
      <c r="F159" s="27"/>
      <c r="G159" s="18"/>
      <c r="H159" s="19"/>
    </row>
    <row r="160" spans="1:8" ht="93.75" customHeight="1" x14ac:dyDescent="0.25">
      <c r="A160" s="25">
        <v>150</v>
      </c>
      <c r="B160" s="7" t="s">
        <v>37</v>
      </c>
      <c r="C160" s="27">
        <f t="shared" ref="C160:D160" si="36">SUM(C161:C165)-C163</f>
        <v>30351.9</v>
      </c>
      <c r="D160" s="27">
        <f t="shared" si="36"/>
        <v>29749.7</v>
      </c>
      <c r="E160" s="33">
        <f t="shared" ref="E160" si="37">D160/C160*100</f>
        <v>98.015939694055405</v>
      </c>
      <c r="F160" s="7" t="s">
        <v>64</v>
      </c>
      <c r="G160" s="18"/>
      <c r="H160" s="19"/>
    </row>
    <row r="161" spans="1:8" ht="15" customHeight="1" x14ac:dyDescent="0.25">
      <c r="A161" s="25">
        <v>151</v>
      </c>
      <c r="B161" s="7" t="s">
        <v>1</v>
      </c>
      <c r="C161" s="27">
        <v>0</v>
      </c>
      <c r="D161" s="27">
        <v>0</v>
      </c>
      <c r="E161" s="27">
        <v>0</v>
      </c>
      <c r="F161" s="7"/>
      <c r="G161" s="18"/>
      <c r="H161" s="19"/>
    </row>
    <row r="162" spans="1:8" ht="14.25" customHeight="1" x14ac:dyDescent="0.25">
      <c r="A162" s="25">
        <v>152</v>
      </c>
      <c r="B162" s="7" t="s">
        <v>2</v>
      </c>
      <c r="C162" s="27">
        <v>0</v>
      </c>
      <c r="D162" s="27">
        <v>0</v>
      </c>
      <c r="E162" s="27">
        <v>0</v>
      </c>
      <c r="F162" s="7"/>
      <c r="G162" s="18"/>
      <c r="H162" s="19"/>
    </row>
    <row r="163" spans="1:8" ht="14.25" customHeight="1" x14ac:dyDescent="0.25">
      <c r="A163" s="25">
        <v>153</v>
      </c>
      <c r="B163" s="7" t="s">
        <v>3</v>
      </c>
      <c r="C163" s="27">
        <v>0</v>
      </c>
      <c r="D163" s="27">
        <v>0</v>
      </c>
      <c r="E163" s="27">
        <v>0</v>
      </c>
      <c r="F163" s="7"/>
      <c r="G163" s="18"/>
      <c r="H163" s="19"/>
    </row>
    <row r="164" spans="1:8" ht="15" customHeight="1" x14ac:dyDescent="0.25">
      <c r="A164" s="25">
        <v>154</v>
      </c>
      <c r="B164" s="7" t="s">
        <v>4</v>
      </c>
      <c r="C164" s="27">
        <v>30351.9</v>
      </c>
      <c r="D164" s="27">
        <v>29749.7</v>
      </c>
      <c r="E164" s="33">
        <f t="shared" ref="E164" si="38">D164/C164*100</f>
        <v>98.015939694055405</v>
      </c>
      <c r="F164" s="7"/>
      <c r="G164" s="18"/>
      <c r="H164" s="19"/>
    </row>
    <row r="165" spans="1:8" ht="14.25" customHeight="1" x14ac:dyDescent="0.25">
      <c r="A165" s="25">
        <v>155</v>
      </c>
      <c r="B165" s="7" t="s">
        <v>5</v>
      </c>
      <c r="C165" s="27">
        <v>0</v>
      </c>
      <c r="D165" s="27">
        <v>0</v>
      </c>
      <c r="E165" s="27">
        <v>0</v>
      </c>
      <c r="F165" s="7"/>
      <c r="G165" s="18"/>
      <c r="H165" s="19"/>
    </row>
    <row r="166" spans="1:8" ht="79.5" customHeight="1" x14ac:dyDescent="0.25">
      <c r="A166" s="25">
        <v>156</v>
      </c>
      <c r="B166" s="7" t="s">
        <v>38</v>
      </c>
      <c r="C166" s="28">
        <f t="shared" ref="C166:D166" si="39">SUM(C167:C171)-C169</f>
        <v>2000</v>
      </c>
      <c r="D166" s="28">
        <f t="shared" si="39"/>
        <v>2674.8</v>
      </c>
      <c r="E166" s="33">
        <f t="shared" ref="E166" si="40">D166/C166*100</f>
        <v>133.74</v>
      </c>
      <c r="F166" s="7" t="s">
        <v>64</v>
      </c>
      <c r="G166" s="18"/>
      <c r="H166" s="19"/>
    </row>
    <row r="167" spans="1:8" ht="13.5" customHeight="1" x14ac:dyDescent="0.25">
      <c r="A167" s="25">
        <v>157</v>
      </c>
      <c r="B167" s="7" t="s">
        <v>1</v>
      </c>
      <c r="C167" s="28">
        <v>0</v>
      </c>
      <c r="D167" s="28">
        <v>0</v>
      </c>
      <c r="E167" s="28">
        <v>0</v>
      </c>
      <c r="F167" s="7"/>
      <c r="G167" s="18"/>
      <c r="H167" s="19"/>
    </row>
    <row r="168" spans="1:8" ht="14.25" customHeight="1" x14ac:dyDescent="0.25">
      <c r="A168" s="25">
        <v>158</v>
      </c>
      <c r="B168" s="7" t="s">
        <v>2</v>
      </c>
      <c r="C168" s="28">
        <v>0</v>
      </c>
      <c r="D168" s="28">
        <v>0</v>
      </c>
      <c r="E168" s="28">
        <v>0</v>
      </c>
      <c r="F168" s="7"/>
      <c r="G168" s="18"/>
      <c r="H168" s="19"/>
    </row>
    <row r="169" spans="1:8" ht="14.25" customHeight="1" x14ac:dyDescent="0.25">
      <c r="A169" s="25">
        <v>159</v>
      </c>
      <c r="B169" s="7" t="s">
        <v>3</v>
      </c>
      <c r="C169" s="28">
        <v>0</v>
      </c>
      <c r="D169" s="28">
        <v>0</v>
      </c>
      <c r="E169" s="28">
        <v>0</v>
      </c>
      <c r="F169" s="7"/>
      <c r="G169" s="18"/>
      <c r="H169" s="19"/>
    </row>
    <row r="170" spans="1:8" ht="14.25" customHeight="1" x14ac:dyDescent="0.25">
      <c r="A170" s="25">
        <v>160</v>
      </c>
      <c r="B170" s="7" t="s">
        <v>4</v>
      </c>
      <c r="C170" s="28">
        <v>2000</v>
      </c>
      <c r="D170" s="28">
        <v>2674.8</v>
      </c>
      <c r="E170" s="33">
        <f t="shared" ref="E170" si="41">D170/C170*100</f>
        <v>133.74</v>
      </c>
      <c r="F170" s="7"/>
      <c r="G170" s="18"/>
      <c r="H170" s="19"/>
    </row>
    <row r="171" spans="1:8" ht="15.75" customHeight="1" x14ac:dyDescent="0.25">
      <c r="A171" s="25">
        <v>161</v>
      </c>
      <c r="B171" s="7" t="s">
        <v>5</v>
      </c>
      <c r="C171" s="28">
        <v>0</v>
      </c>
      <c r="D171" s="28">
        <v>0</v>
      </c>
      <c r="E171" s="28">
        <v>0</v>
      </c>
      <c r="F171" s="7"/>
      <c r="G171" s="18"/>
      <c r="H171" s="19"/>
    </row>
    <row r="172" spans="1:8" ht="67.5" customHeight="1" x14ac:dyDescent="0.25">
      <c r="A172" s="25">
        <v>162</v>
      </c>
      <c r="B172" s="7" t="s">
        <v>39</v>
      </c>
      <c r="C172" s="27">
        <f t="shared" ref="C172:D172" si="42">SUM(C173:C177)-C175</f>
        <v>19500</v>
      </c>
      <c r="D172" s="27">
        <f t="shared" si="42"/>
        <v>10534.98</v>
      </c>
      <c r="E172" s="33">
        <f t="shared" ref="E172" si="43">D172/C172*100</f>
        <v>54.02553846153846</v>
      </c>
      <c r="F172" s="7" t="s">
        <v>64</v>
      </c>
      <c r="G172" s="18"/>
      <c r="H172" s="19"/>
    </row>
    <row r="173" spans="1:8" ht="14.25" customHeight="1" x14ac:dyDescent="0.25">
      <c r="A173" s="25">
        <v>163</v>
      </c>
      <c r="B173" s="7" t="s">
        <v>1</v>
      </c>
      <c r="C173" s="28">
        <v>0</v>
      </c>
      <c r="D173" s="28">
        <v>0</v>
      </c>
      <c r="E173" s="28">
        <v>0</v>
      </c>
      <c r="F173" s="25"/>
      <c r="G173" s="18"/>
      <c r="H173" s="19"/>
    </row>
    <row r="174" spans="1:8" ht="13.5" customHeight="1" x14ac:dyDescent="0.25">
      <c r="A174" s="25">
        <v>164</v>
      </c>
      <c r="B174" s="7" t="s">
        <v>2</v>
      </c>
      <c r="C174" s="28">
        <v>0</v>
      </c>
      <c r="D174" s="28">
        <v>0</v>
      </c>
      <c r="E174" s="28">
        <v>0</v>
      </c>
      <c r="F174" s="25"/>
      <c r="G174" s="18"/>
      <c r="H174" s="19"/>
    </row>
    <row r="175" spans="1:8" ht="14.25" customHeight="1" x14ac:dyDescent="0.25">
      <c r="A175" s="25">
        <v>165</v>
      </c>
      <c r="B175" s="7" t="s">
        <v>3</v>
      </c>
      <c r="C175" s="28">
        <v>0</v>
      </c>
      <c r="D175" s="28">
        <v>0</v>
      </c>
      <c r="E175" s="28">
        <v>0</v>
      </c>
      <c r="F175" s="25"/>
      <c r="G175" s="18"/>
      <c r="H175" s="19"/>
    </row>
    <row r="176" spans="1:8" ht="13.5" customHeight="1" x14ac:dyDescent="0.25">
      <c r="A176" s="25">
        <v>166</v>
      </c>
      <c r="B176" s="7" t="s">
        <v>4</v>
      </c>
      <c r="C176" s="27">
        <v>19500</v>
      </c>
      <c r="D176" s="27">
        <v>10534.98</v>
      </c>
      <c r="E176" s="33">
        <f t="shared" ref="E176" si="44">D176/C176*100</f>
        <v>54.02553846153846</v>
      </c>
      <c r="F176" s="25"/>
      <c r="G176" s="18"/>
      <c r="H176" s="19"/>
    </row>
    <row r="177" spans="1:8" ht="14.25" customHeight="1" x14ac:dyDescent="0.25">
      <c r="A177" s="25">
        <v>167</v>
      </c>
      <c r="B177" s="7" t="s">
        <v>5</v>
      </c>
      <c r="C177" s="28">
        <v>0</v>
      </c>
      <c r="D177" s="28">
        <v>0</v>
      </c>
      <c r="E177" s="28">
        <v>0</v>
      </c>
      <c r="F177" s="25"/>
      <c r="G177" s="18"/>
      <c r="H177" s="19"/>
    </row>
    <row r="178" spans="1:8" ht="15.75" customHeight="1" x14ac:dyDescent="0.25">
      <c r="A178" s="25">
        <v>168</v>
      </c>
      <c r="B178" s="29" t="s">
        <v>29</v>
      </c>
      <c r="C178" s="29"/>
      <c r="D178" s="29"/>
      <c r="E178" s="29"/>
      <c r="F178" s="29"/>
      <c r="G178" s="18"/>
      <c r="H178" s="19"/>
    </row>
    <row r="179" spans="1:8" ht="40.5" customHeight="1" x14ac:dyDescent="0.25">
      <c r="A179" s="25">
        <v>169</v>
      </c>
      <c r="B179" s="7" t="s">
        <v>52</v>
      </c>
      <c r="C179" s="27">
        <f t="shared" ref="C179:D179" si="45">SUM(C180:C184)-C182</f>
        <v>462509.30000000005</v>
      </c>
      <c r="D179" s="27">
        <f t="shared" si="45"/>
        <v>425454.18999999994</v>
      </c>
      <c r="E179" s="33">
        <f t="shared" ref="E179:E189" si="46">D179/C179*100</f>
        <v>91.988245425551412</v>
      </c>
      <c r="F179" s="37"/>
      <c r="G179" s="18"/>
      <c r="H179" s="19"/>
    </row>
    <row r="180" spans="1:8" x14ac:dyDescent="0.25">
      <c r="A180" s="25">
        <v>170</v>
      </c>
      <c r="B180" s="7" t="s">
        <v>1</v>
      </c>
      <c r="C180" s="27">
        <f>C186+C192+C198</f>
        <v>293587.90000000002</v>
      </c>
      <c r="D180" s="27">
        <f>D186+D192+D198</f>
        <v>275183.17</v>
      </c>
      <c r="E180" s="33">
        <f t="shared" si="46"/>
        <v>93.731100634596984</v>
      </c>
      <c r="F180" s="38"/>
      <c r="G180" s="18"/>
      <c r="H180" s="19"/>
    </row>
    <row r="181" spans="1:8" ht="15" customHeight="1" x14ac:dyDescent="0.25">
      <c r="A181" s="25">
        <v>171</v>
      </c>
      <c r="B181" s="7" t="s">
        <v>2</v>
      </c>
      <c r="C181" s="27">
        <f t="shared" ref="C181:D184" si="47">C187+C193+C199</f>
        <v>144603</v>
      </c>
      <c r="D181" s="27">
        <f t="shared" si="47"/>
        <v>135537.99</v>
      </c>
      <c r="E181" s="33">
        <f t="shared" si="46"/>
        <v>93.731105163793274</v>
      </c>
      <c r="F181" s="38"/>
      <c r="G181" s="18"/>
      <c r="H181" s="19"/>
    </row>
    <row r="182" spans="1:8" ht="14.25" customHeight="1" x14ac:dyDescent="0.25">
      <c r="A182" s="25">
        <v>172</v>
      </c>
      <c r="B182" s="7" t="s">
        <v>3</v>
      </c>
      <c r="C182" s="27">
        <f t="shared" si="47"/>
        <v>144603</v>
      </c>
      <c r="D182" s="27">
        <f t="shared" si="47"/>
        <v>135537.99</v>
      </c>
      <c r="E182" s="33">
        <f t="shared" si="46"/>
        <v>93.731105163793274</v>
      </c>
      <c r="F182" s="38"/>
      <c r="G182" s="18"/>
      <c r="H182" s="19"/>
    </row>
    <row r="183" spans="1:8" ht="14.25" customHeight="1" x14ac:dyDescent="0.25">
      <c r="A183" s="25">
        <v>173</v>
      </c>
      <c r="B183" s="7" t="s">
        <v>4</v>
      </c>
      <c r="C183" s="27">
        <f t="shared" si="47"/>
        <v>24318.400000000001</v>
      </c>
      <c r="D183" s="27">
        <f t="shared" si="47"/>
        <v>14733.03</v>
      </c>
      <c r="E183" s="33">
        <f t="shared" si="46"/>
        <v>60.583878873610111</v>
      </c>
      <c r="F183" s="38"/>
      <c r="G183" s="18"/>
      <c r="H183" s="19"/>
    </row>
    <row r="184" spans="1:8" x14ac:dyDescent="0.25">
      <c r="A184" s="25">
        <v>174</v>
      </c>
      <c r="B184" s="7" t="s">
        <v>5</v>
      </c>
      <c r="C184" s="27">
        <f t="shared" si="47"/>
        <v>0</v>
      </c>
      <c r="D184" s="27">
        <f t="shared" si="47"/>
        <v>0</v>
      </c>
      <c r="E184" s="27">
        <v>0</v>
      </c>
      <c r="F184" s="38"/>
      <c r="G184" s="18"/>
      <c r="H184" s="19"/>
    </row>
    <row r="185" spans="1:8" ht="68.25" customHeight="1" x14ac:dyDescent="0.25">
      <c r="A185" s="25">
        <v>175</v>
      </c>
      <c r="B185" s="7" t="s">
        <v>40</v>
      </c>
      <c r="C185" s="27">
        <f t="shared" ref="C185:D185" si="48">SUM(C186:C190)-C188</f>
        <v>453909.30000000005</v>
      </c>
      <c r="D185" s="27">
        <f t="shared" si="48"/>
        <v>425454.18999999994</v>
      </c>
      <c r="E185" s="33">
        <f t="shared" si="46"/>
        <v>93.731102226810492</v>
      </c>
      <c r="F185" s="38" t="s">
        <v>74</v>
      </c>
      <c r="G185" s="18"/>
      <c r="H185" s="19"/>
    </row>
    <row r="186" spans="1:8" x14ac:dyDescent="0.25">
      <c r="A186" s="25">
        <v>176</v>
      </c>
      <c r="B186" s="7" t="s">
        <v>1</v>
      </c>
      <c r="C186" s="27">
        <v>293587.90000000002</v>
      </c>
      <c r="D186" s="27">
        <v>275183.17</v>
      </c>
      <c r="E186" s="33">
        <f t="shared" si="46"/>
        <v>93.731100634596984</v>
      </c>
      <c r="F186" s="38"/>
      <c r="G186" s="18"/>
      <c r="H186" s="19"/>
    </row>
    <row r="187" spans="1:8" ht="13.5" customHeight="1" x14ac:dyDescent="0.25">
      <c r="A187" s="25">
        <v>177</v>
      </c>
      <c r="B187" s="7" t="s">
        <v>2</v>
      </c>
      <c r="C187" s="27">
        <v>144603</v>
      </c>
      <c r="D187" s="27">
        <v>135537.99</v>
      </c>
      <c r="E187" s="33">
        <f t="shared" si="46"/>
        <v>93.731105163793274</v>
      </c>
      <c r="F187" s="38"/>
      <c r="G187" s="18"/>
      <c r="H187" s="19"/>
    </row>
    <row r="188" spans="1:8" ht="13.5" customHeight="1" x14ac:dyDescent="0.25">
      <c r="A188" s="25">
        <v>178</v>
      </c>
      <c r="B188" s="7" t="s">
        <v>3</v>
      </c>
      <c r="C188" s="27">
        <v>144603</v>
      </c>
      <c r="D188" s="27">
        <v>135537.99</v>
      </c>
      <c r="E188" s="33">
        <f t="shared" si="46"/>
        <v>93.731105163793274</v>
      </c>
      <c r="F188" s="38"/>
      <c r="G188" s="18"/>
      <c r="H188" s="19"/>
    </row>
    <row r="189" spans="1:8" ht="14.25" customHeight="1" x14ac:dyDescent="0.25">
      <c r="A189" s="25">
        <v>179</v>
      </c>
      <c r="B189" s="7" t="s">
        <v>4</v>
      </c>
      <c r="C189" s="27">
        <v>15718.4</v>
      </c>
      <c r="D189" s="27">
        <v>14733.03</v>
      </c>
      <c r="E189" s="33">
        <f t="shared" si="46"/>
        <v>93.731104947068417</v>
      </c>
      <c r="F189" s="38"/>
      <c r="G189" s="18"/>
      <c r="H189" s="19"/>
    </row>
    <row r="190" spans="1:8" x14ac:dyDescent="0.25">
      <c r="A190" s="25">
        <v>180</v>
      </c>
      <c r="B190" s="7" t="s">
        <v>5</v>
      </c>
      <c r="C190" s="28">
        <v>0</v>
      </c>
      <c r="D190" s="28">
        <v>0</v>
      </c>
      <c r="E190" s="28">
        <v>0</v>
      </c>
      <c r="F190" s="38"/>
      <c r="G190" s="18"/>
      <c r="H190" s="19"/>
    </row>
    <row r="191" spans="1:8" ht="178.5" customHeight="1" x14ac:dyDescent="0.25">
      <c r="A191" s="25">
        <v>181</v>
      </c>
      <c r="B191" s="7" t="s">
        <v>41</v>
      </c>
      <c r="C191" s="28">
        <f t="shared" ref="C191" si="49">SUM(C192:C196)-C194</f>
        <v>3655</v>
      </c>
      <c r="D191" s="28">
        <v>0</v>
      </c>
      <c r="E191" s="28">
        <v>0</v>
      </c>
      <c r="F191" s="38" t="s">
        <v>80</v>
      </c>
      <c r="G191" s="18"/>
      <c r="H191" s="19"/>
    </row>
    <row r="192" spans="1:8" x14ac:dyDescent="0.25">
      <c r="A192" s="25">
        <v>182</v>
      </c>
      <c r="B192" s="7" t="s">
        <v>1</v>
      </c>
      <c r="C192" s="28">
        <v>0</v>
      </c>
      <c r="D192" s="28">
        <v>0</v>
      </c>
      <c r="E192" s="28">
        <v>0</v>
      </c>
      <c r="F192" s="38"/>
      <c r="G192" s="18"/>
      <c r="H192" s="19"/>
    </row>
    <row r="193" spans="1:8" ht="15" customHeight="1" x14ac:dyDescent="0.25">
      <c r="A193" s="25">
        <v>183</v>
      </c>
      <c r="B193" s="7" t="s">
        <v>2</v>
      </c>
      <c r="C193" s="28">
        <v>0</v>
      </c>
      <c r="D193" s="28">
        <v>0</v>
      </c>
      <c r="E193" s="28">
        <v>0</v>
      </c>
      <c r="F193" s="38"/>
      <c r="G193" s="18"/>
      <c r="H193" s="19"/>
    </row>
    <row r="194" spans="1:8" ht="14.25" customHeight="1" x14ac:dyDescent="0.25">
      <c r="A194" s="25">
        <v>184</v>
      </c>
      <c r="B194" s="7" t="s">
        <v>3</v>
      </c>
      <c r="C194" s="28">
        <v>0</v>
      </c>
      <c r="D194" s="28">
        <v>0</v>
      </c>
      <c r="E194" s="28">
        <v>0</v>
      </c>
      <c r="F194" s="38"/>
      <c r="G194" s="18"/>
      <c r="H194" s="19"/>
    </row>
    <row r="195" spans="1:8" ht="15" customHeight="1" x14ac:dyDescent="0.25">
      <c r="A195" s="25">
        <v>185</v>
      </c>
      <c r="B195" s="7" t="s">
        <v>4</v>
      </c>
      <c r="C195" s="28">
        <v>3655</v>
      </c>
      <c r="D195" s="28">
        <v>0</v>
      </c>
      <c r="E195" s="28">
        <v>0</v>
      </c>
      <c r="F195" s="38"/>
      <c r="G195" s="18"/>
      <c r="H195" s="19"/>
    </row>
    <row r="196" spans="1:8" x14ac:dyDescent="0.25">
      <c r="A196" s="25">
        <v>186</v>
      </c>
      <c r="B196" s="7" t="s">
        <v>5</v>
      </c>
      <c r="C196" s="28">
        <v>0</v>
      </c>
      <c r="D196" s="28">
        <v>0</v>
      </c>
      <c r="E196" s="28">
        <v>0</v>
      </c>
      <c r="F196" s="38"/>
      <c r="G196" s="18"/>
      <c r="H196" s="19"/>
    </row>
    <row r="197" spans="1:8" ht="193.5" customHeight="1" x14ac:dyDescent="0.25">
      <c r="A197" s="25">
        <v>187</v>
      </c>
      <c r="B197" s="7" t="s">
        <v>42</v>
      </c>
      <c r="C197" s="28">
        <f t="shared" ref="C197" si="50">SUM(C199:C202)-C200</f>
        <v>4945</v>
      </c>
      <c r="D197" s="28">
        <v>0</v>
      </c>
      <c r="E197" s="28">
        <v>0</v>
      </c>
      <c r="F197" s="38" t="s">
        <v>77</v>
      </c>
      <c r="G197" s="1"/>
      <c r="H197" s="2"/>
    </row>
    <row r="198" spans="1:8" ht="13.5" customHeight="1" x14ac:dyDescent="0.25">
      <c r="A198" s="25">
        <v>188</v>
      </c>
      <c r="B198" s="7" t="s">
        <v>1</v>
      </c>
      <c r="C198" s="27">
        <v>0</v>
      </c>
      <c r="D198" s="28">
        <v>0</v>
      </c>
      <c r="E198" s="28">
        <v>0</v>
      </c>
      <c r="F198" s="38"/>
      <c r="G198" s="1"/>
      <c r="H198" s="2"/>
    </row>
    <row r="199" spans="1:8" ht="14.25" customHeight="1" x14ac:dyDescent="0.25">
      <c r="A199" s="25">
        <v>189</v>
      </c>
      <c r="B199" s="7" t="s">
        <v>2</v>
      </c>
      <c r="C199" s="27">
        <v>0</v>
      </c>
      <c r="D199" s="28">
        <v>0</v>
      </c>
      <c r="E199" s="28">
        <v>0</v>
      </c>
      <c r="F199" s="38"/>
      <c r="G199" s="1"/>
      <c r="H199" s="2"/>
    </row>
    <row r="200" spans="1:8" ht="15" customHeight="1" x14ac:dyDescent="0.25">
      <c r="A200" s="25">
        <v>190</v>
      </c>
      <c r="B200" s="7" t="s">
        <v>3</v>
      </c>
      <c r="C200" s="27">
        <v>0</v>
      </c>
      <c r="D200" s="28">
        <v>0</v>
      </c>
      <c r="E200" s="28">
        <v>0</v>
      </c>
      <c r="F200" s="38"/>
      <c r="G200" s="1"/>
      <c r="H200" s="2"/>
    </row>
    <row r="201" spans="1:8" ht="13.5" customHeight="1" x14ac:dyDescent="0.25">
      <c r="A201" s="25">
        <v>191</v>
      </c>
      <c r="B201" s="7" t="s">
        <v>4</v>
      </c>
      <c r="C201" s="28">
        <v>4945</v>
      </c>
      <c r="D201" s="28">
        <v>0</v>
      </c>
      <c r="E201" s="28">
        <v>0</v>
      </c>
      <c r="F201" s="38"/>
      <c r="G201" s="1"/>
      <c r="H201" s="2"/>
    </row>
    <row r="202" spans="1:8" ht="15" customHeight="1" x14ac:dyDescent="0.25">
      <c r="A202" s="25">
        <v>192</v>
      </c>
      <c r="B202" s="7" t="s">
        <v>5</v>
      </c>
      <c r="C202" s="27">
        <v>0</v>
      </c>
      <c r="D202" s="28">
        <v>0</v>
      </c>
      <c r="E202" s="28">
        <v>0</v>
      </c>
      <c r="F202" s="38"/>
      <c r="G202" s="1"/>
      <c r="H202" s="2"/>
    </row>
    <row r="203" spans="1:8" ht="15.75" customHeight="1" x14ac:dyDescent="0.25">
      <c r="A203" s="25">
        <v>193</v>
      </c>
      <c r="B203" s="29" t="s">
        <v>55</v>
      </c>
      <c r="C203" s="29"/>
      <c r="D203" s="29"/>
      <c r="E203" s="29"/>
      <c r="F203" s="29"/>
      <c r="G203" s="1"/>
      <c r="H203" s="2"/>
    </row>
    <row r="204" spans="1:8" ht="41.25" customHeight="1" x14ac:dyDescent="0.25">
      <c r="A204" s="25">
        <v>194</v>
      </c>
      <c r="B204" s="7" t="s">
        <v>53</v>
      </c>
      <c r="C204" s="27">
        <f t="shared" ref="C204:D204" si="51">SUM(C205:C209)-C207</f>
        <v>24800.800000000003</v>
      </c>
      <c r="D204" s="27">
        <f t="shared" si="51"/>
        <v>11223.470000000001</v>
      </c>
      <c r="E204" s="33">
        <f t="shared" ref="E204" si="52">D204/C204*100</f>
        <v>45.254467597819428</v>
      </c>
      <c r="F204" s="36"/>
      <c r="G204" s="1"/>
      <c r="H204" s="2"/>
    </row>
    <row r="205" spans="1:8" ht="15" customHeight="1" x14ac:dyDescent="0.25">
      <c r="A205" s="25">
        <v>195</v>
      </c>
      <c r="B205" s="7" t="s">
        <v>1</v>
      </c>
      <c r="C205" s="28">
        <f>C211+C217+C223</f>
        <v>0</v>
      </c>
      <c r="D205" s="28">
        <f>D211+D217+D223</f>
        <v>0</v>
      </c>
      <c r="E205" s="28">
        <v>0</v>
      </c>
      <c r="F205" s="36"/>
      <c r="G205" s="1"/>
      <c r="H205" s="2"/>
    </row>
    <row r="206" spans="1:8" ht="13.5" customHeight="1" x14ac:dyDescent="0.25">
      <c r="A206" s="25">
        <v>196</v>
      </c>
      <c r="B206" s="7" t="s">
        <v>2</v>
      </c>
      <c r="C206" s="28">
        <f t="shared" ref="C206:D209" si="53">C212+C218+C224</f>
        <v>0</v>
      </c>
      <c r="D206" s="28">
        <f t="shared" si="53"/>
        <v>0</v>
      </c>
      <c r="E206" s="28">
        <v>0</v>
      </c>
      <c r="F206" s="36"/>
      <c r="G206" s="1"/>
      <c r="H206" s="2"/>
    </row>
    <row r="207" spans="1:8" ht="15" customHeight="1" x14ac:dyDescent="0.25">
      <c r="A207" s="25">
        <v>197</v>
      </c>
      <c r="B207" s="7" t="s">
        <v>3</v>
      </c>
      <c r="C207" s="28">
        <f t="shared" si="53"/>
        <v>0</v>
      </c>
      <c r="D207" s="28">
        <f t="shared" si="53"/>
        <v>0</v>
      </c>
      <c r="E207" s="28">
        <v>0</v>
      </c>
      <c r="F207" s="36"/>
      <c r="G207" s="1"/>
      <c r="H207" s="2"/>
    </row>
    <row r="208" spans="1:8" ht="14.25" customHeight="1" x14ac:dyDescent="0.25">
      <c r="A208" s="25">
        <v>198</v>
      </c>
      <c r="B208" s="7" t="s">
        <v>4</v>
      </c>
      <c r="C208" s="27">
        <f t="shared" si="53"/>
        <v>24800.800000000003</v>
      </c>
      <c r="D208" s="28">
        <f t="shared" si="53"/>
        <v>11223.470000000001</v>
      </c>
      <c r="E208" s="33">
        <f t="shared" ref="E208" si="54">D208/C208*100</f>
        <v>45.254467597819428</v>
      </c>
      <c r="F208" s="36"/>
      <c r="G208" s="1"/>
      <c r="H208" s="2"/>
    </row>
    <row r="209" spans="1:8" ht="14.25" customHeight="1" x14ac:dyDescent="0.25">
      <c r="A209" s="25">
        <v>199</v>
      </c>
      <c r="B209" s="7" t="s">
        <v>5</v>
      </c>
      <c r="C209" s="28">
        <f t="shared" si="53"/>
        <v>0</v>
      </c>
      <c r="D209" s="28">
        <f t="shared" si="53"/>
        <v>0</v>
      </c>
      <c r="E209" s="28">
        <v>0</v>
      </c>
      <c r="F209" s="36"/>
      <c r="G209" s="18"/>
      <c r="H209" s="19"/>
    </row>
    <row r="210" spans="1:8" ht="136.5" customHeight="1" x14ac:dyDescent="0.25">
      <c r="A210" s="25">
        <v>200</v>
      </c>
      <c r="B210" s="7" t="s">
        <v>43</v>
      </c>
      <c r="C210" s="27">
        <f t="shared" ref="C210" si="55">SUM(C211:C215)-C213</f>
        <v>14315</v>
      </c>
      <c r="D210" s="27">
        <v>0</v>
      </c>
      <c r="E210" s="27">
        <v>0</v>
      </c>
      <c r="F210" s="7" t="s">
        <v>79</v>
      </c>
      <c r="G210" s="18"/>
      <c r="H210" s="19"/>
    </row>
    <row r="211" spans="1:8" ht="14.25" customHeight="1" x14ac:dyDescent="0.25">
      <c r="A211" s="25">
        <v>201</v>
      </c>
      <c r="B211" s="7" t="s">
        <v>1</v>
      </c>
      <c r="C211" s="27">
        <v>0</v>
      </c>
      <c r="D211" s="27">
        <v>0</v>
      </c>
      <c r="E211" s="27">
        <v>0</v>
      </c>
      <c r="F211" s="7" t="s">
        <v>73</v>
      </c>
      <c r="G211" s="18"/>
      <c r="H211" s="19"/>
    </row>
    <row r="212" spans="1:8" ht="14.25" customHeight="1" x14ac:dyDescent="0.25">
      <c r="A212" s="25">
        <v>202</v>
      </c>
      <c r="B212" s="7" t="s">
        <v>2</v>
      </c>
      <c r="C212" s="27">
        <v>0</v>
      </c>
      <c r="D212" s="27">
        <v>0</v>
      </c>
      <c r="E212" s="27">
        <v>0</v>
      </c>
      <c r="F212" s="7"/>
      <c r="G212" s="18"/>
      <c r="H212" s="19"/>
    </row>
    <row r="213" spans="1:8" ht="14.25" customHeight="1" x14ac:dyDescent="0.25">
      <c r="A213" s="25">
        <v>203</v>
      </c>
      <c r="B213" s="7" t="s">
        <v>3</v>
      </c>
      <c r="C213" s="27">
        <v>0</v>
      </c>
      <c r="D213" s="27">
        <v>0</v>
      </c>
      <c r="E213" s="27">
        <v>0</v>
      </c>
      <c r="F213" s="7"/>
      <c r="G213" s="18"/>
      <c r="H213" s="19"/>
    </row>
    <row r="214" spans="1:8" x14ac:dyDescent="0.25">
      <c r="A214" s="25">
        <v>204</v>
      </c>
      <c r="B214" s="7" t="s">
        <v>4</v>
      </c>
      <c r="C214" s="27">
        <v>14315</v>
      </c>
      <c r="D214" s="27">
        <v>0</v>
      </c>
      <c r="E214" s="27">
        <v>0</v>
      </c>
      <c r="F214" s="7"/>
      <c r="G214" s="18"/>
      <c r="H214" s="19"/>
    </row>
    <row r="215" spans="1:8" ht="13.5" customHeight="1" x14ac:dyDescent="0.25">
      <c r="A215" s="25">
        <v>205</v>
      </c>
      <c r="B215" s="7" t="s">
        <v>5</v>
      </c>
      <c r="C215" s="27">
        <v>0</v>
      </c>
      <c r="D215" s="27">
        <v>0</v>
      </c>
      <c r="E215" s="27">
        <v>0</v>
      </c>
      <c r="F215" s="7"/>
      <c r="G215" s="18"/>
      <c r="H215" s="19"/>
    </row>
    <row r="216" spans="1:8" ht="81" customHeight="1" x14ac:dyDescent="0.25">
      <c r="A216" s="25">
        <v>206</v>
      </c>
      <c r="B216" s="7" t="s">
        <v>44</v>
      </c>
      <c r="C216" s="28">
        <f t="shared" ref="C216:D216" si="56">SUM(C217:C221)-C219</f>
        <v>1274.0999999999999</v>
      </c>
      <c r="D216" s="28">
        <f t="shared" si="56"/>
        <v>1506.2</v>
      </c>
      <c r="E216" s="33">
        <f t="shared" ref="E216" si="57">D216/C216*100</f>
        <v>118.2167804724904</v>
      </c>
      <c r="F216" s="7" t="s">
        <v>64</v>
      </c>
      <c r="G216" s="18"/>
      <c r="H216" s="19"/>
    </row>
    <row r="217" spans="1:8" ht="14.25" customHeight="1" x14ac:dyDescent="0.25">
      <c r="A217" s="25">
        <v>207</v>
      </c>
      <c r="B217" s="7" t="s">
        <v>1</v>
      </c>
      <c r="C217" s="28">
        <v>0</v>
      </c>
      <c r="D217" s="28">
        <v>0</v>
      </c>
      <c r="E217" s="28">
        <v>0</v>
      </c>
      <c r="F217" s="7"/>
      <c r="G217" s="18"/>
      <c r="H217" s="19"/>
    </row>
    <row r="218" spans="1:8" x14ac:dyDescent="0.25">
      <c r="A218" s="25">
        <v>208</v>
      </c>
      <c r="B218" s="7" t="s">
        <v>2</v>
      </c>
      <c r="C218" s="28">
        <v>0</v>
      </c>
      <c r="D218" s="28">
        <v>0</v>
      </c>
      <c r="E218" s="28">
        <v>0</v>
      </c>
      <c r="F218" s="7"/>
      <c r="G218" s="18"/>
      <c r="H218" s="19"/>
    </row>
    <row r="219" spans="1:8" ht="15" customHeight="1" x14ac:dyDescent="0.25">
      <c r="A219" s="25">
        <v>209</v>
      </c>
      <c r="B219" s="7" t="s">
        <v>3</v>
      </c>
      <c r="C219" s="28">
        <v>0</v>
      </c>
      <c r="D219" s="28">
        <v>0</v>
      </c>
      <c r="E219" s="28">
        <v>0</v>
      </c>
      <c r="F219" s="7"/>
      <c r="G219" s="18"/>
      <c r="H219" s="19"/>
    </row>
    <row r="220" spans="1:8" ht="14.25" customHeight="1" x14ac:dyDescent="0.25">
      <c r="A220" s="25">
        <v>210</v>
      </c>
      <c r="B220" s="7" t="s">
        <v>4</v>
      </c>
      <c r="C220" s="28">
        <v>1274.0999999999999</v>
      </c>
      <c r="D220" s="28">
        <v>1506.2</v>
      </c>
      <c r="E220" s="33">
        <f t="shared" ref="E220" si="58">D220/C220*100</f>
        <v>118.2167804724904</v>
      </c>
      <c r="F220" s="7"/>
      <c r="G220" s="18"/>
      <c r="H220" s="19"/>
    </row>
    <row r="221" spans="1:8" x14ac:dyDescent="0.25">
      <c r="A221" s="25">
        <v>211</v>
      </c>
      <c r="B221" s="7" t="s">
        <v>5</v>
      </c>
      <c r="C221" s="28">
        <v>0</v>
      </c>
      <c r="D221" s="28">
        <v>0</v>
      </c>
      <c r="E221" s="28">
        <v>0</v>
      </c>
      <c r="F221" s="7"/>
      <c r="G221" s="18"/>
      <c r="H221" s="19"/>
    </row>
    <row r="222" spans="1:8" ht="54.75" customHeight="1" x14ac:dyDescent="0.25">
      <c r="A222" s="25">
        <v>212</v>
      </c>
      <c r="B222" s="7" t="s">
        <v>45</v>
      </c>
      <c r="C222" s="28">
        <f t="shared" ref="C222:D222" si="59">SUM(C223:C227)-C225</f>
        <v>9211.7000000000007</v>
      </c>
      <c r="D222" s="28">
        <f t="shared" si="59"/>
        <v>9717.27</v>
      </c>
      <c r="E222" s="33">
        <f t="shared" ref="E222" si="60">D222/C222*100</f>
        <v>105.48834634215183</v>
      </c>
      <c r="F222" s="7" t="s">
        <v>64</v>
      </c>
      <c r="G222" s="18"/>
      <c r="H222" s="19"/>
    </row>
    <row r="223" spans="1:8" x14ac:dyDescent="0.25">
      <c r="A223" s="25">
        <v>213</v>
      </c>
      <c r="B223" s="7" t="s">
        <v>1</v>
      </c>
      <c r="C223" s="28">
        <v>0</v>
      </c>
      <c r="D223" s="28">
        <v>0</v>
      </c>
      <c r="E223" s="28">
        <v>0</v>
      </c>
      <c r="F223" s="25"/>
      <c r="G223" s="18"/>
      <c r="H223" s="19"/>
    </row>
    <row r="224" spans="1:8" ht="13.5" customHeight="1" x14ac:dyDescent="0.25">
      <c r="A224" s="25">
        <v>214</v>
      </c>
      <c r="B224" s="7" t="s">
        <v>2</v>
      </c>
      <c r="C224" s="28">
        <v>0</v>
      </c>
      <c r="D224" s="28">
        <v>0</v>
      </c>
      <c r="E224" s="28">
        <v>0</v>
      </c>
      <c r="F224" s="25"/>
      <c r="G224" s="18"/>
      <c r="H224" s="19"/>
    </row>
    <row r="225" spans="1:8" ht="15" customHeight="1" x14ac:dyDescent="0.25">
      <c r="A225" s="25">
        <v>215</v>
      </c>
      <c r="B225" s="7" t="s">
        <v>3</v>
      </c>
      <c r="C225" s="28">
        <v>0</v>
      </c>
      <c r="D225" s="28">
        <v>0</v>
      </c>
      <c r="E225" s="28">
        <v>0</v>
      </c>
      <c r="F225" s="25"/>
      <c r="G225" s="18"/>
      <c r="H225" s="19"/>
    </row>
    <row r="226" spans="1:8" ht="15.75" customHeight="1" x14ac:dyDescent="0.25">
      <c r="A226" s="25">
        <v>216</v>
      </c>
      <c r="B226" s="7" t="s">
        <v>4</v>
      </c>
      <c r="C226" s="28">
        <v>9211.7000000000007</v>
      </c>
      <c r="D226" s="28">
        <v>9717.27</v>
      </c>
      <c r="E226" s="33">
        <f t="shared" ref="E226" si="61">D226/C226*100</f>
        <v>105.48834634215183</v>
      </c>
      <c r="F226" s="25"/>
      <c r="G226" s="18"/>
      <c r="H226" s="19"/>
    </row>
    <row r="227" spans="1:8" ht="14.25" customHeight="1" x14ac:dyDescent="0.25">
      <c r="A227" s="25">
        <v>217</v>
      </c>
      <c r="B227" s="7" t="s">
        <v>5</v>
      </c>
      <c r="C227" s="28">
        <v>0</v>
      </c>
      <c r="D227" s="28">
        <v>0</v>
      </c>
      <c r="E227" s="28">
        <v>0</v>
      </c>
      <c r="F227" s="25"/>
      <c r="G227" s="18"/>
      <c r="H227" s="19"/>
    </row>
    <row r="228" spans="1:8" ht="14.25" customHeight="1" x14ac:dyDescent="0.25">
      <c r="A228" s="25">
        <v>218</v>
      </c>
      <c r="B228" s="39" t="s">
        <v>54</v>
      </c>
      <c r="C228" s="40"/>
      <c r="D228" s="40"/>
      <c r="E228" s="40"/>
      <c r="F228" s="41"/>
      <c r="G228" s="13"/>
      <c r="H228" s="14"/>
    </row>
    <row r="229" spans="1:8" ht="42" customHeight="1" x14ac:dyDescent="0.25">
      <c r="A229" s="25">
        <v>219</v>
      </c>
      <c r="B229" s="7" t="s">
        <v>56</v>
      </c>
      <c r="C229" s="27">
        <f t="shared" ref="C229:D229" si="62">SUM(C230:C234)-C232</f>
        <v>161008.098</v>
      </c>
      <c r="D229" s="27">
        <f t="shared" si="62"/>
        <v>9.5</v>
      </c>
      <c r="E229" s="33">
        <f t="shared" ref="E229" si="63">D229/C229*100</f>
        <v>5.9003243426923781E-3</v>
      </c>
      <c r="F229" s="42"/>
      <c r="G229" s="13"/>
      <c r="H229" s="14"/>
    </row>
    <row r="230" spans="1:8" ht="14.25" customHeight="1" x14ac:dyDescent="0.25">
      <c r="A230" s="25">
        <v>220</v>
      </c>
      <c r="B230" s="7" t="s">
        <v>1</v>
      </c>
      <c r="C230" s="43">
        <f>C236+C242+C248+C254+C260+C266</f>
        <v>0</v>
      </c>
      <c r="D230" s="43">
        <f>D236+D242+D248+D254+D260+D266</f>
        <v>0</v>
      </c>
      <c r="E230" s="43"/>
      <c r="F230" s="42"/>
      <c r="G230" s="13"/>
      <c r="H230" s="14"/>
    </row>
    <row r="231" spans="1:8" ht="14.25" customHeight="1" x14ac:dyDescent="0.25">
      <c r="A231" s="25">
        <v>221</v>
      </c>
      <c r="B231" s="7" t="s">
        <v>2</v>
      </c>
      <c r="C231" s="44">
        <f t="shared" ref="C231:D234" si="64">C237+C243+C249+C255+C261+C267</f>
        <v>160958.098</v>
      </c>
      <c r="D231" s="43">
        <f t="shared" si="64"/>
        <v>0</v>
      </c>
      <c r="E231" s="33">
        <f t="shared" ref="E231" si="65">D231/C231*100</f>
        <v>0</v>
      </c>
      <c r="F231" s="42"/>
      <c r="G231" s="13"/>
      <c r="H231" s="14"/>
    </row>
    <row r="232" spans="1:8" ht="14.25" customHeight="1" x14ac:dyDescent="0.25">
      <c r="A232" s="25">
        <v>222</v>
      </c>
      <c r="B232" s="7" t="s">
        <v>3</v>
      </c>
      <c r="C232" s="43">
        <f t="shared" si="64"/>
        <v>0</v>
      </c>
      <c r="D232" s="43">
        <f t="shared" si="64"/>
        <v>0</v>
      </c>
      <c r="E232" s="28"/>
      <c r="F232" s="42"/>
      <c r="G232" s="13"/>
      <c r="H232" s="14"/>
    </row>
    <row r="233" spans="1:8" ht="14.25" customHeight="1" x14ac:dyDescent="0.25">
      <c r="A233" s="25">
        <v>223</v>
      </c>
      <c r="B233" s="7" t="s">
        <v>4</v>
      </c>
      <c r="C233" s="43">
        <f t="shared" si="64"/>
        <v>50</v>
      </c>
      <c r="D233" s="43">
        <f t="shared" si="64"/>
        <v>9.5</v>
      </c>
      <c r="E233" s="33">
        <f t="shared" ref="E233" si="66">D233/C233*100</f>
        <v>19</v>
      </c>
      <c r="F233" s="42"/>
      <c r="G233" s="13"/>
      <c r="H233" s="14"/>
    </row>
    <row r="234" spans="1:8" ht="14.25" customHeight="1" x14ac:dyDescent="0.25">
      <c r="A234" s="25">
        <v>224</v>
      </c>
      <c r="B234" s="7" t="s">
        <v>5</v>
      </c>
      <c r="C234" s="43">
        <f t="shared" si="64"/>
        <v>0</v>
      </c>
      <c r="D234" s="43">
        <f t="shared" si="64"/>
        <v>0</v>
      </c>
      <c r="E234" s="27"/>
      <c r="F234" s="45"/>
      <c r="G234" s="13"/>
      <c r="H234" s="14"/>
    </row>
    <row r="235" spans="1:8" ht="80.25" customHeight="1" x14ac:dyDescent="0.25">
      <c r="A235" s="25">
        <v>225</v>
      </c>
      <c r="B235" s="7" t="s">
        <v>46</v>
      </c>
      <c r="C235" s="28">
        <f t="shared" ref="C235:D235" si="67">SUM(C236:C240)-C238</f>
        <v>50</v>
      </c>
      <c r="D235" s="28">
        <f t="shared" si="67"/>
        <v>9.5</v>
      </c>
      <c r="E235" s="33">
        <f t="shared" ref="E235" si="68">D235/C235*100</f>
        <v>19</v>
      </c>
      <c r="F235" s="7" t="s">
        <v>76</v>
      </c>
      <c r="G235" s="18"/>
      <c r="H235" s="19"/>
    </row>
    <row r="236" spans="1:8" ht="14.25" customHeight="1" x14ac:dyDescent="0.25">
      <c r="A236" s="25">
        <v>226</v>
      </c>
      <c r="B236" s="7" t="s">
        <v>1</v>
      </c>
      <c r="C236" s="28">
        <v>0</v>
      </c>
      <c r="D236" s="28">
        <v>0</v>
      </c>
      <c r="E236" s="28">
        <v>0</v>
      </c>
      <c r="F236" s="7"/>
      <c r="G236" s="18"/>
      <c r="H236" s="19"/>
    </row>
    <row r="237" spans="1:8" ht="14.25" customHeight="1" x14ac:dyDescent="0.25">
      <c r="A237" s="25">
        <v>227</v>
      </c>
      <c r="B237" s="7" t="s">
        <v>2</v>
      </c>
      <c r="C237" s="28">
        <v>0</v>
      </c>
      <c r="D237" s="28">
        <v>0</v>
      </c>
      <c r="E237" s="28">
        <v>0</v>
      </c>
      <c r="F237" s="7"/>
      <c r="G237" s="18"/>
      <c r="H237" s="19"/>
    </row>
    <row r="238" spans="1:8" ht="15.75" customHeight="1" x14ac:dyDescent="0.25">
      <c r="A238" s="25">
        <v>228</v>
      </c>
      <c r="B238" s="7" t="s">
        <v>3</v>
      </c>
      <c r="C238" s="28">
        <v>0</v>
      </c>
      <c r="D238" s="28">
        <v>0</v>
      </c>
      <c r="E238" s="28">
        <v>0</v>
      </c>
      <c r="F238" s="7"/>
      <c r="G238" s="18"/>
      <c r="H238" s="19"/>
    </row>
    <row r="239" spans="1:8" ht="13.5" customHeight="1" x14ac:dyDescent="0.25">
      <c r="A239" s="25">
        <v>229</v>
      </c>
      <c r="B239" s="7" t="s">
        <v>4</v>
      </c>
      <c r="C239" s="28">
        <v>50</v>
      </c>
      <c r="D239" s="28">
        <v>9.5</v>
      </c>
      <c r="E239" s="33">
        <f t="shared" ref="E239" si="69">D239/C239*100</f>
        <v>19</v>
      </c>
      <c r="F239" s="7"/>
      <c r="G239" s="18"/>
      <c r="H239" s="19"/>
    </row>
    <row r="240" spans="1:8" x14ac:dyDescent="0.25">
      <c r="A240" s="25">
        <v>230</v>
      </c>
      <c r="B240" s="7" t="s">
        <v>5</v>
      </c>
      <c r="C240" s="28">
        <v>0</v>
      </c>
      <c r="D240" s="28">
        <v>0</v>
      </c>
      <c r="E240" s="28">
        <v>0</v>
      </c>
      <c r="F240" s="7"/>
      <c r="G240" s="18"/>
      <c r="H240" s="19"/>
    </row>
    <row r="241" spans="1:8" ht="81.75" customHeight="1" x14ac:dyDescent="0.25">
      <c r="A241" s="25">
        <v>231</v>
      </c>
      <c r="B241" s="7" t="s">
        <v>18</v>
      </c>
      <c r="C241" s="27">
        <f t="shared" ref="C241" si="70">SUM(C242:C246)-C244</f>
        <v>100000</v>
      </c>
      <c r="D241" s="27"/>
      <c r="E241" s="27"/>
      <c r="F241" s="30"/>
      <c r="G241" s="18"/>
      <c r="H241" s="19"/>
    </row>
    <row r="242" spans="1:8" x14ac:dyDescent="0.25">
      <c r="A242" s="25">
        <v>232</v>
      </c>
      <c r="B242" s="7" t="s">
        <v>1</v>
      </c>
      <c r="C242" s="27">
        <f>+C248+C254+C260+C266</f>
        <v>0</v>
      </c>
      <c r="D242" s="27"/>
      <c r="E242" s="27"/>
      <c r="F242" s="30"/>
      <c r="G242" s="18"/>
      <c r="H242" s="19"/>
    </row>
    <row r="243" spans="1:8" ht="15.75" x14ac:dyDescent="0.25">
      <c r="A243" s="25">
        <v>233</v>
      </c>
      <c r="B243" s="7" t="s">
        <v>13</v>
      </c>
      <c r="C243" s="27">
        <v>100000</v>
      </c>
      <c r="D243" s="27"/>
      <c r="E243" s="27"/>
      <c r="F243" s="30"/>
      <c r="G243" s="18"/>
      <c r="H243" s="19"/>
    </row>
    <row r="244" spans="1:8" ht="14.25" customHeight="1" x14ac:dyDescent="0.25">
      <c r="A244" s="25">
        <v>234</v>
      </c>
      <c r="B244" s="7" t="s">
        <v>3</v>
      </c>
      <c r="C244" s="27">
        <v>0</v>
      </c>
      <c r="D244" s="27"/>
      <c r="E244" s="27"/>
      <c r="F244" s="30"/>
      <c r="G244" s="18"/>
      <c r="H244" s="19"/>
    </row>
    <row r="245" spans="1:8" ht="14.25" customHeight="1" x14ac:dyDescent="0.25">
      <c r="A245" s="25">
        <v>235</v>
      </c>
      <c r="B245" s="7" t="s">
        <v>4</v>
      </c>
      <c r="C245" s="27">
        <v>0</v>
      </c>
      <c r="D245" s="27"/>
      <c r="E245" s="27"/>
      <c r="F245" s="30"/>
      <c r="G245" s="3"/>
      <c r="H245" s="4"/>
    </row>
    <row r="246" spans="1:8" ht="14.25" customHeight="1" x14ac:dyDescent="0.25">
      <c r="A246" s="25">
        <v>236</v>
      </c>
      <c r="B246" s="7" t="s">
        <v>5</v>
      </c>
      <c r="C246" s="27">
        <v>0</v>
      </c>
      <c r="D246" s="27"/>
      <c r="E246" s="27"/>
      <c r="F246" s="30"/>
      <c r="G246" s="3"/>
      <c r="H246" s="4"/>
    </row>
    <row r="247" spans="1:8" ht="106.5" customHeight="1" x14ac:dyDescent="0.25">
      <c r="A247" s="25">
        <v>237</v>
      </c>
      <c r="B247" s="7" t="s">
        <v>15</v>
      </c>
      <c r="C247" s="27">
        <f t="shared" ref="C247" si="71">SUM(C248:C252)-C250</f>
        <v>27958.098000000002</v>
      </c>
      <c r="D247" s="27"/>
      <c r="E247" s="27"/>
      <c r="F247" s="30"/>
      <c r="G247" s="3"/>
      <c r="H247" s="4"/>
    </row>
    <row r="248" spans="1:8" ht="14.25" customHeight="1" x14ac:dyDescent="0.25">
      <c r="A248" s="25">
        <v>238</v>
      </c>
      <c r="B248" s="7" t="s">
        <v>1</v>
      </c>
      <c r="C248" s="27">
        <v>0</v>
      </c>
      <c r="D248" s="27"/>
      <c r="E248" s="27"/>
      <c r="F248" s="30"/>
      <c r="G248" s="3"/>
      <c r="H248" s="4"/>
    </row>
    <row r="249" spans="1:8" ht="15.75" customHeight="1" x14ac:dyDescent="0.25">
      <c r="A249" s="25">
        <v>239</v>
      </c>
      <c r="B249" s="7" t="s">
        <v>13</v>
      </c>
      <c r="C249" s="27">
        <v>27958.098000000002</v>
      </c>
      <c r="D249" s="27"/>
      <c r="E249" s="27"/>
      <c r="F249" s="30"/>
      <c r="G249" s="3"/>
      <c r="H249" s="4"/>
    </row>
    <row r="250" spans="1:8" ht="14.25" customHeight="1" x14ac:dyDescent="0.25">
      <c r="A250" s="25">
        <v>240</v>
      </c>
      <c r="B250" s="7" t="s">
        <v>3</v>
      </c>
      <c r="C250" s="27">
        <v>0</v>
      </c>
      <c r="D250" s="27"/>
      <c r="E250" s="27"/>
      <c r="F250" s="30"/>
      <c r="G250" s="18"/>
      <c r="H250" s="19"/>
    </row>
    <row r="251" spans="1:8" ht="14.25" customHeight="1" x14ac:dyDescent="0.25">
      <c r="A251" s="25">
        <v>241</v>
      </c>
      <c r="B251" s="7" t="s">
        <v>4</v>
      </c>
      <c r="C251" s="27">
        <v>0</v>
      </c>
      <c r="D251" s="27"/>
      <c r="E251" s="27"/>
      <c r="F251" s="30"/>
      <c r="G251" s="18"/>
      <c r="H251" s="19"/>
    </row>
    <row r="252" spans="1:8" ht="14.25" customHeight="1" x14ac:dyDescent="0.25">
      <c r="A252" s="25">
        <v>242</v>
      </c>
      <c r="B252" s="7" t="s">
        <v>5</v>
      </c>
      <c r="C252" s="27">
        <v>0</v>
      </c>
      <c r="D252" s="27"/>
      <c r="E252" s="27"/>
      <c r="F252" s="30"/>
      <c r="G252" s="3"/>
      <c r="H252" s="4"/>
    </row>
    <row r="253" spans="1:8" ht="120.75" customHeight="1" x14ac:dyDescent="0.25">
      <c r="A253" s="25">
        <v>243</v>
      </c>
      <c r="B253" s="7" t="s">
        <v>19</v>
      </c>
      <c r="C253" s="27">
        <f t="shared" ref="C253" si="72">SUM(C254:C258)-C256</f>
        <v>23750</v>
      </c>
      <c r="D253" s="27"/>
      <c r="E253" s="27"/>
      <c r="F253" s="46"/>
      <c r="G253" s="3"/>
      <c r="H253" s="4"/>
    </row>
    <row r="254" spans="1:8" ht="15" customHeight="1" x14ac:dyDescent="0.25">
      <c r="A254" s="25">
        <v>244</v>
      </c>
      <c r="B254" s="7" t="s">
        <v>1</v>
      </c>
      <c r="C254" s="27">
        <v>0</v>
      </c>
      <c r="D254" s="27"/>
      <c r="E254" s="27"/>
      <c r="F254" s="46"/>
      <c r="G254" s="3"/>
      <c r="H254" s="4"/>
    </row>
    <row r="255" spans="1:8" ht="15" customHeight="1" x14ac:dyDescent="0.25">
      <c r="A255" s="25">
        <v>245</v>
      </c>
      <c r="B255" s="7" t="s">
        <v>2</v>
      </c>
      <c r="C255" s="27">
        <v>23750</v>
      </c>
      <c r="D255" s="27"/>
      <c r="E255" s="27"/>
      <c r="F255" s="46"/>
      <c r="G255" s="3"/>
      <c r="H255" s="4"/>
    </row>
    <row r="256" spans="1:8" ht="14.25" customHeight="1" x14ac:dyDescent="0.25">
      <c r="A256" s="25">
        <v>246</v>
      </c>
      <c r="B256" s="7" t="s">
        <v>3</v>
      </c>
      <c r="C256" s="27">
        <v>0</v>
      </c>
      <c r="D256" s="27"/>
      <c r="E256" s="27"/>
      <c r="F256" s="46"/>
      <c r="G256" s="3"/>
      <c r="H256" s="4"/>
    </row>
    <row r="257" spans="1:8" ht="14.25" customHeight="1" x14ac:dyDescent="0.25">
      <c r="A257" s="25">
        <v>247</v>
      </c>
      <c r="B257" s="7" t="s">
        <v>4</v>
      </c>
      <c r="C257" s="27">
        <v>0</v>
      </c>
      <c r="D257" s="27"/>
      <c r="E257" s="27"/>
      <c r="F257" s="46"/>
      <c r="G257" s="18"/>
      <c r="H257" s="19"/>
    </row>
    <row r="258" spans="1:8" ht="14.25" customHeight="1" x14ac:dyDescent="0.25">
      <c r="A258" s="25">
        <v>248</v>
      </c>
      <c r="B258" s="7" t="s">
        <v>5</v>
      </c>
      <c r="C258" s="27">
        <v>0</v>
      </c>
      <c r="D258" s="27"/>
      <c r="E258" s="27"/>
      <c r="F258" s="46"/>
      <c r="G258" s="18"/>
      <c r="H258" s="19"/>
    </row>
    <row r="259" spans="1:8" ht="107.25" customHeight="1" x14ac:dyDescent="0.25">
      <c r="A259" s="25">
        <v>249</v>
      </c>
      <c r="B259" s="7" t="s">
        <v>20</v>
      </c>
      <c r="C259" s="28">
        <f t="shared" ref="C259" si="73">SUM(C260:C264)-C262</f>
        <v>6000</v>
      </c>
      <c r="D259" s="28"/>
      <c r="E259" s="27"/>
      <c r="F259" s="46"/>
      <c r="G259" s="3"/>
      <c r="H259" s="4"/>
    </row>
    <row r="260" spans="1:8" ht="14.25" customHeight="1" x14ac:dyDescent="0.25">
      <c r="A260" s="25">
        <v>250</v>
      </c>
      <c r="B260" s="7" t="s">
        <v>1</v>
      </c>
      <c r="C260" s="27">
        <v>0</v>
      </c>
      <c r="D260" s="27"/>
      <c r="E260" s="27"/>
      <c r="F260" s="46"/>
      <c r="G260" s="3"/>
      <c r="H260" s="4"/>
    </row>
    <row r="261" spans="1:8" ht="16.5" customHeight="1" x14ac:dyDescent="0.25">
      <c r="A261" s="25">
        <v>251</v>
      </c>
      <c r="B261" s="7" t="s">
        <v>13</v>
      </c>
      <c r="C261" s="28">
        <v>6000</v>
      </c>
      <c r="D261" s="28"/>
      <c r="E261" s="27"/>
      <c r="F261" s="46"/>
      <c r="G261" s="8"/>
      <c r="H261" s="9"/>
    </row>
    <row r="262" spans="1:8" ht="14.25" customHeight="1" x14ac:dyDescent="0.25">
      <c r="A262" s="25">
        <v>252</v>
      </c>
      <c r="B262" s="7" t="s">
        <v>3</v>
      </c>
      <c r="C262" s="27">
        <v>0</v>
      </c>
      <c r="D262" s="27"/>
      <c r="E262" s="27"/>
      <c r="F262" s="46"/>
      <c r="G262" s="3"/>
      <c r="H262" s="4"/>
    </row>
    <row r="263" spans="1:8" ht="14.25" customHeight="1" x14ac:dyDescent="0.25">
      <c r="A263" s="25">
        <v>253</v>
      </c>
      <c r="B263" s="7" t="s">
        <v>4</v>
      </c>
      <c r="C263" s="27">
        <v>0</v>
      </c>
      <c r="D263" s="27"/>
      <c r="E263" s="27"/>
      <c r="F263" s="46"/>
      <c r="G263" s="8"/>
      <c r="H263" s="9"/>
    </row>
    <row r="264" spans="1:8" ht="14.25" customHeight="1" x14ac:dyDescent="0.25">
      <c r="A264" s="25">
        <v>254</v>
      </c>
      <c r="B264" s="7" t="s">
        <v>5</v>
      </c>
      <c r="C264" s="27">
        <v>0</v>
      </c>
      <c r="D264" s="27"/>
      <c r="E264" s="27"/>
      <c r="F264" s="46"/>
      <c r="G264" s="3"/>
      <c r="H264" s="4"/>
    </row>
    <row r="265" spans="1:8" ht="95.25" customHeight="1" x14ac:dyDescent="0.25">
      <c r="A265" s="25">
        <v>255</v>
      </c>
      <c r="B265" s="7" t="s">
        <v>14</v>
      </c>
      <c r="C265" s="28">
        <f>SUM(C266:C270)-C268</f>
        <v>3250</v>
      </c>
      <c r="D265" s="27"/>
      <c r="E265" s="27"/>
      <c r="F265" s="46"/>
      <c r="G265" s="8"/>
      <c r="H265" s="9"/>
    </row>
    <row r="266" spans="1:8" ht="14.25" customHeight="1" x14ac:dyDescent="0.25">
      <c r="A266" s="25">
        <v>256</v>
      </c>
      <c r="B266" s="7" t="s">
        <v>1</v>
      </c>
      <c r="C266" s="27">
        <v>0</v>
      </c>
      <c r="D266" s="27"/>
      <c r="E266" s="27"/>
      <c r="F266" s="47"/>
      <c r="G266" s="3"/>
      <c r="H266" s="4"/>
    </row>
    <row r="267" spans="1:8" ht="15.75" customHeight="1" x14ac:dyDescent="0.25">
      <c r="A267" s="25">
        <v>257</v>
      </c>
      <c r="B267" s="7" t="s">
        <v>13</v>
      </c>
      <c r="C267" s="28">
        <v>3250</v>
      </c>
      <c r="D267" s="27"/>
      <c r="E267" s="27"/>
      <c r="F267" s="47"/>
      <c r="G267" s="8"/>
      <c r="H267" s="9"/>
    </row>
    <row r="268" spans="1:8" ht="14.25" customHeight="1" x14ac:dyDescent="0.25">
      <c r="A268" s="25">
        <v>258</v>
      </c>
      <c r="B268" s="7" t="s">
        <v>3</v>
      </c>
      <c r="C268" s="27">
        <v>0</v>
      </c>
      <c r="D268" s="27"/>
      <c r="E268" s="27"/>
      <c r="F268" s="47"/>
      <c r="G268" s="3"/>
      <c r="H268" s="4"/>
    </row>
    <row r="269" spans="1:8" ht="14.25" customHeight="1" x14ac:dyDescent="0.25">
      <c r="A269" s="25">
        <v>259</v>
      </c>
      <c r="B269" s="7" t="s">
        <v>4</v>
      </c>
      <c r="C269" s="27">
        <v>0</v>
      </c>
      <c r="D269" s="27"/>
      <c r="E269" s="27"/>
      <c r="F269" s="47"/>
      <c r="G269" s="8"/>
      <c r="H269" s="9"/>
    </row>
    <row r="270" spans="1:8" ht="14.25" customHeight="1" x14ac:dyDescent="0.25">
      <c r="A270" s="25">
        <v>260</v>
      </c>
      <c r="B270" s="7" t="s">
        <v>5</v>
      </c>
      <c r="C270" s="27">
        <v>0</v>
      </c>
      <c r="D270" s="27"/>
      <c r="E270" s="27"/>
      <c r="F270" s="47"/>
      <c r="G270" s="8"/>
      <c r="H270" s="9"/>
    </row>
    <row r="271" spans="1:8" ht="33.75" customHeight="1" x14ac:dyDescent="0.25">
      <c r="A271" s="17"/>
      <c r="B271" s="17"/>
      <c r="C271" s="17"/>
      <c r="D271" s="17"/>
      <c r="E271" s="17"/>
      <c r="F271" s="17"/>
      <c r="G271" s="8"/>
      <c r="H271" s="9"/>
    </row>
    <row r="272" spans="1:8" ht="153.75" customHeight="1" x14ac:dyDescent="0.25">
      <c r="A272" s="21"/>
      <c r="B272" s="22"/>
      <c r="C272" s="22"/>
      <c r="D272" s="22"/>
      <c r="E272" s="22"/>
      <c r="F272" s="22"/>
      <c r="G272" s="8"/>
      <c r="H272" s="9"/>
    </row>
    <row r="273" spans="7:8" ht="16.5" customHeight="1" x14ac:dyDescent="0.25">
      <c r="G273" s="8"/>
      <c r="H273" s="9"/>
    </row>
    <row r="274" spans="7:8" ht="13.5" customHeight="1" x14ac:dyDescent="0.25">
      <c r="G274" s="8"/>
      <c r="H274" s="9"/>
    </row>
    <row r="275" spans="7:8" ht="12.75" customHeight="1" x14ac:dyDescent="0.25">
      <c r="G275" s="8"/>
      <c r="H275" s="9"/>
    </row>
    <row r="276" spans="7:8" ht="15" customHeight="1" x14ac:dyDescent="0.25">
      <c r="G276" s="8"/>
      <c r="H276" s="9"/>
    </row>
    <row r="277" spans="7:8" ht="32.25" customHeight="1" x14ac:dyDescent="0.25">
      <c r="G277" s="18"/>
      <c r="H277" s="19"/>
    </row>
    <row r="278" spans="7:8" ht="153" customHeight="1" x14ac:dyDescent="0.25">
      <c r="G278" s="10"/>
      <c r="H278" s="11"/>
    </row>
    <row r="279" spans="7:8" ht="14.25" customHeight="1" x14ac:dyDescent="0.25">
      <c r="G279" s="18"/>
      <c r="H279" s="19"/>
    </row>
    <row r="280" spans="7:8" x14ac:dyDescent="0.25">
      <c r="G280" s="18"/>
      <c r="H280" s="19"/>
    </row>
    <row r="281" spans="7:8" ht="30" customHeight="1" x14ac:dyDescent="0.25">
      <c r="G281" s="18"/>
      <c r="H281" s="19"/>
    </row>
    <row r="282" spans="7:8" x14ac:dyDescent="0.25">
      <c r="G282" s="18"/>
      <c r="H282" s="19"/>
    </row>
    <row r="283" spans="7:8" ht="17.25" customHeight="1" x14ac:dyDescent="0.25">
      <c r="G283" s="18"/>
      <c r="H283" s="19"/>
    </row>
    <row r="284" spans="7:8" x14ac:dyDescent="0.25">
      <c r="G284" s="18"/>
      <c r="H284" s="19"/>
    </row>
    <row r="285" spans="7:8" ht="30" customHeight="1" x14ac:dyDescent="0.25">
      <c r="G285" s="18"/>
      <c r="H285" s="19"/>
    </row>
    <row r="286" spans="7:8" ht="15" customHeight="1" x14ac:dyDescent="0.25">
      <c r="G286" s="18"/>
      <c r="H286" s="19"/>
    </row>
    <row r="287" spans="7:8" x14ac:dyDescent="0.25">
      <c r="G287" s="18"/>
      <c r="H287" s="19"/>
    </row>
    <row r="288" spans="7:8" ht="30.75" customHeight="1" x14ac:dyDescent="0.25">
      <c r="G288" s="18"/>
      <c r="H288" s="19"/>
    </row>
    <row r="289" spans="7:8" x14ac:dyDescent="0.25">
      <c r="G289" s="18"/>
      <c r="H289" s="19"/>
    </row>
    <row r="290" spans="7:8" ht="16.5" customHeight="1" x14ac:dyDescent="0.25">
      <c r="G290" s="18"/>
      <c r="H290" s="19"/>
    </row>
    <row r="291" spans="7:8" x14ac:dyDescent="0.25">
      <c r="G291" s="18"/>
      <c r="H291" s="19"/>
    </row>
    <row r="292" spans="7:8" ht="41.25" customHeight="1" x14ac:dyDescent="0.25">
      <c r="G292" s="18"/>
      <c r="H292" s="19"/>
    </row>
    <row r="293" spans="7:8" ht="13.5" customHeight="1" x14ac:dyDescent="0.25">
      <c r="G293" s="18"/>
      <c r="H293" s="19"/>
    </row>
    <row r="294" spans="7:8" x14ac:dyDescent="0.25">
      <c r="G294" s="18"/>
      <c r="H294" s="19"/>
    </row>
    <row r="295" spans="7:8" ht="30.75" customHeight="1" x14ac:dyDescent="0.25">
      <c r="G295" s="18"/>
      <c r="H295" s="19"/>
    </row>
    <row r="296" spans="7:8" x14ac:dyDescent="0.25">
      <c r="G296" s="18"/>
      <c r="H296" s="19"/>
    </row>
    <row r="297" spans="7:8" ht="18" customHeight="1" x14ac:dyDescent="0.25">
      <c r="G297" s="18"/>
      <c r="H297" s="19"/>
    </row>
  </sheetData>
  <mergeCells count="227">
    <mergeCell ref="A272:F272"/>
    <mergeCell ref="G77:H77"/>
    <mergeCell ref="G295:H295"/>
    <mergeCell ref="G296:H296"/>
    <mergeCell ref="G297:H297"/>
    <mergeCell ref="G291:H292"/>
    <mergeCell ref="G293:H293"/>
    <mergeCell ref="G294:H294"/>
    <mergeCell ref="G284:H285"/>
    <mergeCell ref="G286:H286"/>
    <mergeCell ref="G287:H287"/>
    <mergeCell ref="G288:H288"/>
    <mergeCell ref="G289:H289"/>
    <mergeCell ref="G290:H290"/>
    <mergeCell ref="G283:H283"/>
    <mergeCell ref="G257:H258"/>
    <mergeCell ref="G277:H277"/>
    <mergeCell ref="G279:H279"/>
    <mergeCell ref="G280:H280"/>
    <mergeCell ref="G281:H281"/>
    <mergeCell ref="G282:H282"/>
    <mergeCell ref="G250:H251"/>
    <mergeCell ref="G236:H236"/>
    <mergeCell ref="G237:H237"/>
    <mergeCell ref="G238:H238"/>
    <mergeCell ref="G239:H239"/>
    <mergeCell ref="G241:H244"/>
    <mergeCell ref="G224:H224"/>
    <mergeCell ref="G235:H235"/>
    <mergeCell ref="B203:F203"/>
    <mergeCell ref="G240:H240"/>
    <mergeCell ref="G218:H219"/>
    <mergeCell ref="G220:H220"/>
    <mergeCell ref="G221:H221"/>
    <mergeCell ref="G222:H222"/>
    <mergeCell ref="G223:H223"/>
    <mergeCell ref="G216:H216"/>
    <mergeCell ref="G217:H217"/>
    <mergeCell ref="G225:H226"/>
    <mergeCell ref="G227:H227"/>
    <mergeCell ref="G211:H212"/>
    <mergeCell ref="G213:H213"/>
    <mergeCell ref="G214:H214"/>
    <mergeCell ref="G215:H215"/>
    <mergeCell ref="G210:H210"/>
    <mergeCell ref="G209:H209"/>
    <mergeCell ref="B228:F228"/>
    <mergeCell ref="G190:H191"/>
    <mergeCell ref="G192:H192"/>
    <mergeCell ref="G193:H193"/>
    <mergeCell ref="G194:H194"/>
    <mergeCell ref="G195:H195"/>
    <mergeCell ref="G189:H189"/>
    <mergeCell ref="G196:H196"/>
    <mergeCell ref="G184:H185"/>
    <mergeCell ref="G186:H186"/>
    <mergeCell ref="G187:H187"/>
    <mergeCell ref="G188:H188"/>
    <mergeCell ref="G182:H182"/>
    <mergeCell ref="G183:H183"/>
    <mergeCell ref="B178:F178"/>
    <mergeCell ref="G169:H169"/>
    <mergeCell ref="G170:H170"/>
    <mergeCell ref="G171:H172"/>
    <mergeCell ref="G173:H173"/>
    <mergeCell ref="G174:H174"/>
    <mergeCell ref="G175:H175"/>
    <mergeCell ref="G178:H178"/>
    <mergeCell ref="G179:H179"/>
    <mergeCell ref="G180:H180"/>
    <mergeCell ref="G166:H166"/>
    <mergeCell ref="G167:H167"/>
    <mergeCell ref="G168:H168"/>
    <mergeCell ref="G161:H161"/>
    <mergeCell ref="G162:H162"/>
    <mergeCell ref="G163:H163"/>
    <mergeCell ref="G164:H164"/>
    <mergeCell ref="G181:H181"/>
    <mergeCell ref="G176:H176"/>
    <mergeCell ref="G177:H177"/>
    <mergeCell ref="G165:H165"/>
    <mergeCell ref="G160:H160"/>
    <mergeCell ref="G143:H143"/>
    <mergeCell ref="G144:H144"/>
    <mergeCell ref="G145:H145"/>
    <mergeCell ref="G154:H154"/>
    <mergeCell ref="G155:H155"/>
    <mergeCell ref="G156:H156"/>
    <mergeCell ref="G158:H158"/>
    <mergeCell ref="G159:H159"/>
    <mergeCell ref="G157:H157"/>
    <mergeCell ref="G153:H153"/>
    <mergeCell ref="G146:H148"/>
    <mergeCell ref="G149:H149"/>
    <mergeCell ref="G150:H150"/>
    <mergeCell ref="G151:H151"/>
    <mergeCell ref="G152:H152"/>
    <mergeCell ref="G139:H140"/>
    <mergeCell ref="B153:F153"/>
    <mergeCell ref="G135:H135"/>
    <mergeCell ref="G136:H136"/>
    <mergeCell ref="G137:H137"/>
    <mergeCell ref="G138:H138"/>
    <mergeCell ref="G141:H141"/>
    <mergeCell ref="G142:H142"/>
    <mergeCell ref="B109:F109"/>
    <mergeCell ref="G134:H134"/>
    <mergeCell ref="G124:H124"/>
    <mergeCell ref="G125:H125"/>
    <mergeCell ref="G126:H126"/>
    <mergeCell ref="G127:H127"/>
    <mergeCell ref="G123:H123"/>
    <mergeCell ref="G119:H119"/>
    <mergeCell ref="G120:H120"/>
    <mergeCell ref="G121:H121"/>
    <mergeCell ref="G122:H122"/>
    <mergeCell ref="G117:H117"/>
    <mergeCell ref="B134:F134"/>
    <mergeCell ref="G118:H118"/>
    <mergeCell ref="G113:H113"/>
    <mergeCell ref="G114:H114"/>
    <mergeCell ref="G115:H115"/>
    <mergeCell ref="G116:H116"/>
    <mergeCell ref="G110:H110"/>
    <mergeCell ref="G111:H111"/>
    <mergeCell ref="G112:H112"/>
    <mergeCell ref="G109:H109"/>
    <mergeCell ref="G107:H107"/>
    <mergeCell ref="G108:H108"/>
    <mergeCell ref="G106:H106"/>
    <mergeCell ref="G103:H103"/>
    <mergeCell ref="G104:H104"/>
    <mergeCell ref="G105:H105"/>
    <mergeCell ref="G101:H101"/>
    <mergeCell ref="G102:H102"/>
    <mergeCell ref="G98:H98"/>
    <mergeCell ref="G99:H99"/>
    <mergeCell ref="G100:H100"/>
    <mergeCell ref="G97:H97"/>
    <mergeCell ref="G96:H96"/>
    <mergeCell ref="G92:H93"/>
    <mergeCell ref="G94:H94"/>
    <mergeCell ref="G95:H95"/>
    <mergeCell ref="G91:H91"/>
    <mergeCell ref="G89:H89"/>
    <mergeCell ref="G90:H90"/>
    <mergeCell ref="G81:H81"/>
    <mergeCell ref="G82:H82"/>
    <mergeCell ref="G83:H83"/>
    <mergeCell ref="G78:H78"/>
    <mergeCell ref="B84:F84"/>
    <mergeCell ref="G85:H85"/>
    <mergeCell ref="G86:H86"/>
    <mergeCell ref="G87:H87"/>
    <mergeCell ref="G88:H88"/>
    <mergeCell ref="G84:H84"/>
    <mergeCell ref="G79:H79"/>
    <mergeCell ref="G80:H80"/>
    <mergeCell ref="G66:H66"/>
    <mergeCell ref="G54:H54"/>
    <mergeCell ref="G67:H67"/>
    <mergeCell ref="G68:H68"/>
    <mergeCell ref="G69:H69"/>
    <mergeCell ref="G73:H73"/>
    <mergeCell ref="G74:H74"/>
    <mergeCell ref="G75:H75"/>
    <mergeCell ref="G76:H76"/>
    <mergeCell ref="G70:H70"/>
    <mergeCell ref="G71:H71"/>
    <mergeCell ref="G72:H72"/>
    <mergeCell ref="G55:H55"/>
    <mergeCell ref="G56:H56"/>
    <mergeCell ref="G57:H57"/>
    <mergeCell ref="G58:H58"/>
    <mergeCell ref="G59:H59"/>
    <mergeCell ref="G47:H47"/>
    <mergeCell ref="G42:H42"/>
    <mergeCell ref="G43:H43"/>
    <mergeCell ref="G44:H44"/>
    <mergeCell ref="G45:H45"/>
    <mergeCell ref="G46:H46"/>
    <mergeCell ref="G40:H40"/>
    <mergeCell ref="G41:H41"/>
    <mergeCell ref="G36:H36"/>
    <mergeCell ref="G37:H37"/>
    <mergeCell ref="G38:H38"/>
    <mergeCell ref="G39:H39"/>
    <mergeCell ref="G6:H6"/>
    <mergeCell ref="G7:H7"/>
    <mergeCell ref="G8:H8"/>
    <mergeCell ref="G9:H9"/>
    <mergeCell ref="G33:H33"/>
    <mergeCell ref="G34:H34"/>
    <mergeCell ref="G35:H35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  <mergeCell ref="A271:F271"/>
    <mergeCell ref="A2:A3"/>
    <mergeCell ref="B2:B3"/>
    <mergeCell ref="C2:E2"/>
    <mergeCell ref="F2:F3"/>
    <mergeCell ref="G2:H2"/>
    <mergeCell ref="G3:H3"/>
    <mergeCell ref="G16:H16"/>
    <mergeCell ref="G17:H17"/>
    <mergeCell ref="G12:H12"/>
    <mergeCell ref="G13:H13"/>
    <mergeCell ref="G14:H14"/>
    <mergeCell ref="G15:H15"/>
    <mergeCell ref="G10:H10"/>
    <mergeCell ref="B11:F11"/>
    <mergeCell ref="G11:H11"/>
    <mergeCell ref="G23:H23"/>
    <mergeCell ref="G18:H18"/>
    <mergeCell ref="G19:H19"/>
    <mergeCell ref="G20:H20"/>
    <mergeCell ref="G21:H21"/>
    <mergeCell ref="G22:H22"/>
    <mergeCell ref="G4:H4"/>
    <mergeCell ref="G5:H5"/>
  </mergeCells>
  <pageMargins left="0.70866141732283472" right="0.70866141732283472" top="0.74803149606299213" bottom="0.74803149606299213" header="0.31496062992125984" footer="0.31496062992125984"/>
  <pageSetup paperSize="9" scale="75" firstPageNumber="2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2021-05-14T09:10:26Z</dcterms:modified>
</cp:coreProperties>
</file>