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895" activeTab="0"/>
  </bookViews>
  <sheets>
    <sheet name="Лист1" sheetId="1" r:id="rId1"/>
    <sheet name="Лист2" sheetId="2" r:id="rId2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<sst xmlns="http://schemas.openxmlformats.org/spreadsheetml/2006/main" count="85" uniqueCount="61">
  <si>
    <t>Оценка механизмов планирования расходов</t>
  </si>
  <si>
    <t>1.1.</t>
  </si>
  <si>
    <t>1.2.</t>
  </si>
  <si>
    <t>1.3.</t>
  </si>
  <si>
    <t>Доля бюджетных ассигнований на предоставление муниципальных услуг (работ) физическим и юридическим лицам, оказываемым в соответствии с муниципальными заданиями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</si>
  <si>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</si>
  <si>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</si>
  <si>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</si>
  <si>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</si>
  <si>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</si>
  <si>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</si>
  <si>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</si>
  <si>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</si>
  <si>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</si>
  <si>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</si>
  <si>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</si>
  <si>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</si>
  <si>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</si>
  <si>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</si>
  <si>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максимальное кол-во баллов</t>
  </si>
  <si>
    <t>№ пп</t>
  </si>
  <si>
    <t>Наименование показателя</t>
  </si>
  <si>
    <t xml:space="preserve">Оценка результатов исполнения бюджета в части  расходов       </t>
  </si>
  <si>
    <t>Оценка состояния учета и отчетности</t>
  </si>
  <si>
    <t xml:space="preserve">Всего баллов оценки качества финансового менеджмента </t>
  </si>
  <si>
    <t>не оценивается</t>
  </si>
  <si>
    <t>Главные распорядители бюджетных средств Невьянского городского округа</t>
  </si>
  <si>
    <t>Администрация Невьянского городского округа</t>
  </si>
  <si>
    <t>Управление образования Невьянского городского округа</t>
  </si>
  <si>
    <t>МКУ "Управление культуры Невьянского городского округа"</t>
  </si>
  <si>
    <t>Дума Невьянского городского округа</t>
  </si>
  <si>
    <t>Счетная комиссия Невьянского городского округа</t>
  </si>
  <si>
    <t>Финансовое управление  администрации Невьянского городского округа</t>
  </si>
  <si>
    <t>Доля бюджетных ассигнований, запланированных на реализацию муниципальных  целевых программ</t>
  </si>
  <si>
    <t>Уровень исполнения расходов ГРБС за счет средств бюджета городского округа (без учета субвенций, субсидий и иных межбюджетных трансфертов)</t>
  </si>
  <si>
    <t>Доля кассовых расходов без учета расходов за счет субвенций, субсидий и иных межбюджетных трансфертов из областного бюджета, произведенных ГРБС и подведомственными ему муниципальными  учреждениями в 4 квартале отчетного года</t>
  </si>
  <si>
    <t xml:space="preserve">Своевременное доведение ГРБС лимитов бюджетных   
обязательств до подведомственных муниципальных учреждений          
</t>
  </si>
  <si>
    <t xml:space="preserve">Оценка качества планирования бюджетных   ассигнований        </t>
  </si>
  <si>
    <t>2.5.</t>
  </si>
  <si>
    <t>2.6.</t>
  </si>
  <si>
    <t>Оценка управления обязательствами в процессе исполнения бюджета</t>
  </si>
  <si>
    <t>Наличие у ГРБС и подведомственных ему муниципальных учреждений нереальной к взысканию дебиторской задолженности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</si>
  <si>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</si>
  <si>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</si>
  <si>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ГРБС и подведомственных ему муниципальных учреждений в течение отчетного периода</t>
  </si>
  <si>
    <t xml:space="preserve">Представление в составе годовой бюджетной отчетности сведений о мерах по повышению эффективности  расходования бюджетных средств   
</t>
  </si>
  <si>
    <t xml:space="preserve">Соблюдение сроков представления ГРБС годовой бюджетной отчетности
</t>
  </si>
  <si>
    <t>Проведение ГРБС мониторинга результатов деятельности подведомственных муниципальных учреждений</t>
  </si>
  <si>
    <t xml:space="preserve">Нарушения, выявленные в ходе  проведения ведомственных контрольных мероприятий в отчетном финансовом году     
</t>
  </si>
  <si>
    <t xml:space="preserve">Наличие правового акта ГРБС об организации  ведомственного финансового контроля </t>
  </si>
  <si>
    <t xml:space="preserve"> Оценка организации контроля</t>
  </si>
  <si>
    <t>Оценка исполнение судебных актов</t>
  </si>
  <si>
    <t xml:space="preserve">Рейтинговая оценка </t>
  </si>
  <si>
    <t xml:space="preserve">Своевременное составление бюджетной росписи ГРБС и внесение изменений в нее     
</t>
  </si>
  <si>
    <t xml:space="preserve">Качество Порядка составления, утверждения и   ведения бюджетных смет подведомственных   ГРБС муниципальных казенных  учреждений  
</t>
  </si>
  <si>
    <t>Наличие недостач и хищений денежных средств и  материальных ценностей, выявленных в ходе ведомственных контрольных   мероприятий материальных ценностей</t>
  </si>
  <si>
    <t xml:space="preserve">Сумма, подлежащая взысканию по исполнительным  документам
</t>
  </si>
  <si>
    <t>Своевременность предоставления реестра расходных обязательств ГРБС</t>
  </si>
  <si>
    <t>не    оценивается</t>
  </si>
  <si>
    <t>Комитет по управлению муниципальным имуществом администрации Невьянского городского округа</t>
  </si>
  <si>
    <t>Отчет о результатах годового мониторинга качества финансового менеджмента  в разрезе главных распорядителей бюджетных средств  Невьянского городского округа  за 2021 год (по постановлению Администрации Невьянского городского округа от 28.04.2012 №1035-п "О порядке осуществления мониторинга и оценки качества управления финансами главных распорядителей бюджетных средств Невьянского городского округа"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</si>
</sst>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%"/>
    <numFmt numFmtId="181" formatCode="#,##0.0_ ;[Red]\-#,##0.0\ "/>
    <numFmt numFmtId="182" formatCode="#,##0.0"/>
    <numFmt numFmtId="183" formatCode="#,##0.00;[Red]\-#,##0.00;0.00"/>
    <numFmt numFmtId="184" formatCode="#,##0.00_ ;[Red]\-#,##0.00\ 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2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182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0" fontId="4" fillId="0" borderId="13" xfId="0" applyFont="1" applyFill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49" fontId="4" fillId="0" borderId="0" xfId="0" applyNumberFormat="1" applyFont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vertical="top" wrapText="1" shrinkToFit="1"/>
    </xf>
    <xf numFmtId="4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2" sqref="F22"/>
    </sheetView>
  </sheetViews>
  <sheetFormatPr defaultColWidth="9.00390625" defaultRowHeight="12.75"/>
  <cols>
    <col min="1" max="1" width="3.875" style="22" customWidth="1"/>
    <col min="2" max="2" width="52.375" style="36" customWidth="1"/>
    <col min="3" max="3" width="16.625" style="23" customWidth="1"/>
    <col min="4" max="4" width="17.25390625" style="23" customWidth="1"/>
    <col min="5" max="5" width="15.25390625" style="24" customWidth="1"/>
    <col min="6" max="6" width="14.25390625" style="24" customWidth="1"/>
    <col min="7" max="7" width="15.875" style="26" customWidth="1"/>
    <col min="8" max="8" width="16.75390625" style="26" customWidth="1"/>
    <col min="9" max="9" width="16.25390625" style="26" customWidth="1"/>
    <col min="10" max="10" width="15.625" style="25" customWidth="1"/>
    <col min="11" max="12" width="9.125" style="1" customWidth="1"/>
    <col min="13" max="13" width="13.625" style="1" customWidth="1"/>
    <col min="14" max="16384" width="9.125" style="1" customWidth="1"/>
  </cols>
  <sheetData>
    <row r="1" spans="1:10" s="4" customFormat="1" ht="64.5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" customFormat="1" ht="15.75">
      <c r="A2" s="40" t="s">
        <v>20</v>
      </c>
      <c r="B2" s="41" t="s">
        <v>21</v>
      </c>
      <c r="C2" s="42" t="s">
        <v>26</v>
      </c>
      <c r="D2" s="42"/>
      <c r="E2" s="42"/>
      <c r="F2" s="42"/>
      <c r="G2" s="42"/>
      <c r="H2" s="42"/>
      <c r="I2" s="42"/>
      <c r="J2" s="42"/>
    </row>
    <row r="3" spans="1:10" s="5" customFormat="1" ht="126">
      <c r="A3" s="40"/>
      <c r="B3" s="41"/>
      <c r="C3" s="12" t="s">
        <v>27</v>
      </c>
      <c r="D3" s="12" t="s">
        <v>59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19</v>
      </c>
    </row>
    <row r="4" spans="1:10" s="10" customFormat="1" ht="15.75">
      <c r="A4" s="13">
        <v>1</v>
      </c>
      <c r="B4" s="28" t="s">
        <v>0</v>
      </c>
      <c r="C4" s="14">
        <f>SUM(C5+C6+C7)</f>
        <v>10</v>
      </c>
      <c r="D4" s="14">
        <f>D5+D6</f>
        <v>10</v>
      </c>
      <c r="E4" s="14">
        <f>E5+E6+E7</f>
        <v>15</v>
      </c>
      <c r="F4" s="14">
        <f>F5+F6+F7</f>
        <v>15</v>
      </c>
      <c r="G4" s="14">
        <f>G5</f>
        <v>5</v>
      </c>
      <c r="H4" s="14">
        <f>H5</f>
        <v>5</v>
      </c>
      <c r="I4" s="14">
        <f>I5+I6</f>
        <v>10</v>
      </c>
      <c r="J4" s="14">
        <v>15</v>
      </c>
    </row>
    <row r="5" spans="1:10" ht="31.5">
      <c r="A5" s="15" t="s">
        <v>1</v>
      </c>
      <c r="B5" s="29" t="s">
        <v>57</v>
      </c>
      <c r="C5" s="16">
        <v>5</v>
      </c>
      <c r="D5" s="16">
        <v>5</v>
      </c>
      <c r="E5" s="16">
        <v>5</v>
      </c>
      <c r="F5" s="16">
        <v>5</v>
      </c>
      <c r="G5" s="17">
        <v>5</v>
      </c>
      <c r="H5" s="17">
        <v>5</v>
      </c>
      <c r="I5" s="17">
        <v>5</v>
      </c>
      <c r="J5" s="16">
        <v>5</v>
      </c>
    </row>
    <row r="6" spans="1:10" ht="47.25">
      <c r="A6" s="15" t="s">
        <v>2</v>
      </c>
      <c r="B6" s="29" t="s">
        <v>33</v>
      </c>
      <c r="C6" s="17">
        <v>5</v>
      </c>
      <c r="D6" s="16">
        <v>5</v>
      </c>
      <c r="E6" s="16">
        <v>5</v>
      </c>
      <c r="F6" s="16">
        <v>5</v>
      </c>
      <c r="G6" s="17" t="s">
        <v>25</v>
      </c>
      <c r="H6" s="17" t="s">
        <v>25</v>
      </c>
      <c r="I6" s="17">
        <v>5</v>
      </c>
      <c r="J6" s="16">
        <v>5</v>
      </c>
    </row>
    <row r="7" spans="1:20" ht="66" customHeight="1">
      <c r="A7" s="15" t="s">
        <v>3</v>
      </c>
      <c r="B7" s="29" t="s">
        <v>4</v>
      </c>
      <c r="C7" s="17">
        <v>0</v>
      </c>
      <c r="D7" s="17" t="s">
        <v>25</v>
      </c>
      <c r="E7" s="16">
        <v>5</v>
      </c>
      <c r="F7" s="16">
        <v>5</v>
      </c>
      <c r="G7" s="17" t="s">
        <v>25</v>
      </c>
      <c r="H7" s="17" t="s">
        <v>25</v>
      </c>
      <c r="I7" s="17" t="s">
        <v>25</v>
      </c>
      <c r="J7" s="16">
        <v>5</v>
      </c>
      <c r="K7" s="7"/>
      <c r="L7" s="2"/>
      <c r="M7" s="2"/>
      <c r="N7" s="2"/>
      <c r="O7" s="2"/>
      <c r="P7" s="2"/>
      <c r="Q7" s="2"/>
      <c r="R7" s="2"/>
      <c r="S7" s="2"/>
      <c r="T7" s="2"/>
    </row>
    <row r="8" spans="1:25" s="10" customFormat="1" ht="31.5">
      <c r="A8" s="13">
        <v>2</v>
      </c>
      <c r="B8" s="30" t="s">
        <v>22</v>
      </c>
      <c r="C8" s="14">
        <f>SUM(C9:C14)</f>
        <v>24</v>
      </c>
      <c r="D8" s="14">
        <f>SUM(D9:D14)</f>
        <v>24</v>
      </c>
      <c r="E8" s="14">
        <f>SUM(E9:E14)</f>
        <v>24</v>
      </c>
      <c r="F8" s="14">
        <f>SUM(F9:F14)</f>
        <v>27</v>
      </c>
      <c r="G8" s="14">
        <f>SUM(G9+G10+G12+G13+G14)</f>
        <v>19</v>
      </c>
      <c r="H8" s="14">
        <f>SUM(H9+H10+H12+H13+H14)</f>
        <v>24</v>
      </c>
      <c r="I8" s="14">
        <f>SUM(I9+I10+I12+I13+I14)</f>
        <v>19</v>
      </c>
      <c r="J8" s="18">
        <v>30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2" ht="51" customHeight="1">
      <c r="A9" s="19" t="s">
        <v>5</v>
      </c>
      <c r="B9" s="31" t="s">
        <v>34</v>
      </c>
      <c r="C9" s="20">
        <v>4</v>
      </c>
      <c r="D9" s="16">
        <v>4</v>
      </c>
      <c r="E9" s="16">
        <v>4</v>
      </c>
      <c r="F9" s="16">
        <v>4</v>
      </c>
      <c r="G9" s="17">
        <v>4</v>
      </c>
      <c r="H9" s="17">
        <v>4</v>
      </c>
      <c r="I9" s="17">
        <v>4</v>
      </c>
      <c r="J9" s="16">
        <v>5</v>
      </c>
      <c r="K9" s="9"/>
      <c r="L9" s="9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17" ht="94.5">
      <c r="A10" s="19" t="s">
        <v>6</v>
      </c>
      <c r="B10" s="31" t="s">
        <v>35</v>
      </c>
      <c r="C10" s="20">
        <v>0</v>
      </c>
      <c r="D10" s="16">
        <v>5</v>
      </c>
      <c r="E10" s="16">
        <v>0</v>
      </c>
      <c r="F10" s="16">
        <v>4</v>
      </c>
      <c r="G10" s="17">
        <v>0</v>
      </c>
      <c r="H10" s="17">
        <v>5</v>
      </c>
      <c r="I10" s="17">
        <v>0</v>
      </c>
      <c r="J10" s="16">
        <v>5</v>
      </c>
      <c r="K10" s="6"/>
      <c r="L10" s="6"/>
      <c r="M10" s="6"/>
      <c r="N10" s="6"/>
      <c r="O10" s="6"/>
      <c r="P10" s="6"/>
      <c r="Q10" s="6"/>
    </row>
    <row r="11" spans="1:18" ht="64.5" customHeight="1">
      <c r="A11" s="15" t="s">
        <v>7</v>
      </c>
      <c r="B11" s="32" t="s">
        <v>36</v>
      </c>
      <c r="C11" s="17">
        <v>5</v>
      </c>
      <c r="D11" s="17" t="s">
        <v>25</v>
      </c>
      <c r="E11" s="16">
        <v>5</v>
      </c>
      <c r="F11" s="16">
        <v>5</v>
      </c>
      <c r="G11" s="17" t="s">
        <v>25</v>
      </c>
      <c r="H11" s="17" t="s">
        <v>25</v>
      </c>
      <c r="I11" s="17" t="s">
        <v>25</v>
      </c>
      <c r="J11" s="16">
        <v>5</v>
      </c>
      <c r="K11" s="3"/>
      <c r="L11" s="3"/>
      <c r="M11" s="3"/>
      <c r="N11" s="3"/>
      <c r="O11" s="3"/>
      <c r="P11" s="3"/>
      <c r="Q11" s="3"/>
      <c r="R11" s="2"/>
    </row>
    <row r="12" spans="1:18" ht="38.25" customHeight="1">
      <c r="A12" s="15" t="s">
        <v>8</v>
      </c>
      <c r="B12" s="29" t="s">
        <v>53</v>
      </c>
      <c r="C12" s="17">
        <v>5</v>
      </c>
      <c r="D12" s="16">
        <v>5</v>
      </c>
      <c r="E12" s="16">
        <v>5</v>
      </c>
      <c r="F12" s="16">
        <v>5</v>
      </c>
      <c r="G12" s="17">
        <v>5</v>
      </c>
      <c r="H12" s="17">
        <v>5</v>
      </c>
      <c r="I12" s="17">
        <v>5</v>
      </c>
      <c r="J12" s="16">
        <v>5</v>
      </c>
      <c r="K12" s="3"/>
      <c r="L12" s="8"/>
      <c r="M12" s="8"/>
      <c r="N12" s="8"/>
      <c r="O12" s="8"/>
      <c r="P12" s="8"/>
      <c r="Q12" s="8"/>
      <c r="R12" s="8"/>
    </row>
    <row r="13" spans="1:18" ht="49.5" customHeight="1">
      <c r="A13" s="15" t="s">
        <v>38</v>
      </c>
      <c r="B13" s="29" t="s">
        <v>54</v>
      </c>
      <c r="C13" s="17">
        <v>5</v>
      </c>
      <c r="D13" s="16">
        <v>5</v>
      </c>
      <c r="E13" s="16">
        <v>5</v>
      </c>
      <c r="F13" s="16">
        <v>5</v>
      </c>
      <c r="G13" s="17">
        <v>5</v>
      </c>
      <c r="H13" s="17">
        <v>5</v>
      </c>
      <c r="I13" s="17">
        <v>5</v>
      </c>
      <c r="J13" s="16">
        <v>5</v>
      </c>
      <c r="K13" s="3"/>
      <c r="L13" s="8"/>
      <c r="M13" s="8"/>
      <c r="N13" s="8"/>
      <c r="O13" s="8"/>
      <c r="P13" s="8"/>
      <c r="Q13" s="8"/>
      <c r="R13" s="8"/>
    </row>
    <row r="14" spans="1:18" ht="31.5">
      <c r="A14" s="15" t="s">
        <v>39</v>
      </c>
      <c r="B14" s="29" t="s">
        <v>37</v>
      </c>
      <c r="C14" s="17">
        <v>5</v>
      </c>
      <c r="D14" s="16">
        <v>5</v>
      </c>
      <c r="E14" s="16">
        <v>5</v>
      </c>
      <c r="F14" s="16">
        <v>4</v>
      </c>
      <c r="G14" s="17">
        <v>5</v>
      </c>
      <c r="H14" s="17">
        <v>5</v>
      </c>
      <c r="I14" s="17">
        <v>5</v>
      </c>
      <c r="J14" s="16">
        <v>5</v>
      </c>
      <c r="K14" s="3"/>
      <c r="L14" s="8"/>
      <c r="M14" s="8"/>
      <c r="N14" s="8"/>
      <c r="O14" s="8"/>
      <c r="P14" s="8"/>
      <c r="Q14" s="8"/>
      <c r="R14" s="8"/>
    </row>
    <row r="15" spans="1:10" s="10" customFormat="1" ht="31.5">
      <c r="A15" s="13">
        <v>3</v>
      </c>
      <c r="B15" s="33" t="s">
        <v>40</v>
      </c>
      <c r="C15" s="14">
        <f>SUM(C16:C19)</f>
        <v>19</v>
      </c>
      <c r="D15" s="14">
        <f>SUM(D16:D19)</f>
        <v>15</v>
      </c>
      <c r="E15" s="14">
        <f>SUM(E16:E19)</f>
        <v>14</v>
      </c>
      <c r="F15" s="14">
        <f>SUM(F16:F19)</f>
        <v>15</v>
      </c>
      <c r="G15" s="14">
        <f>SUM(G16+G17+G18+G19)</f>
        <v>14</v>
      </c>
      <c r="H15" s="14">
        <f>SUM(H16+H17+H18+H19)</f>
        <v>15</v>
      </c>
      <c r="I15" s="14">
        <f>SUM(I16+I17+I18+I19)</f>
        <v>15</v>
      </c>
      <c r="J15" s="14">
        <v>20</v>
      </c>
    </row>
    <row r="16" spans="1:17" ht="45.75" customHeight="1">
      <c r="A16" s="15" t="s">
        <v>9</v>
      </c>
      <c r="B16" s="29" t="s">
        <v>41</v>
      </c>
      <c r="C16" s="17">
        <v>5</v>
      </c>
      <c r="D16" s="16">
        <v>5</v>
      </c>
      <c r="E16" s="16">
        <v>5</v>
      </c>
      <c r="F16" s="16">
        <v>5</v>
      </c>
      <c r="G16" s="17">
        <v>5</v>
      </c>
      <c r="H16" s="17">
        <v>5</v>
      </c>
      <c r="I16" s="17">
        <v>5</v>
      </c>
      <c r="J16" s="16">
        <v>5</v>
      </c>
      <c r="K16" s="2"/>
      <c r="L16" s="2"/>
      <c r="M16" s="2"/>
      <c r="N16" s="2"/>
      <c r="O16" s="2"/>
      <c r="P16" s="2"/>
      <c r="Q16" s="2"/>
    </row>
    <row r="17" spans="1:22" ht="50.25" customHeight="1">
      <c r="A17" s="15" t="s">
        <v>10</v>
      </c>
      <c r="B17" s="29" t="s">
        <v>42</v>
      </c>
      <c r="C17" s="17">
        <v>4</v>
      </c>
      <c r="D17" s="16">
        <v>5</v>
      </c>
      <c r="E17" s="16">
        <v>4</v>
      </c>
      <c r="F17" s="16">
        <v>0</v>
      </c>
      <c r="G17" s="17">
        <v>4</v>
      </c>
      <c r="H17" s="17">
        <v>0</v>
      </c>
      <c r="I17" s="17">
        <v>0</v>
      </c>
      <c r="J17" s="16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17" ht="47.25">
      <c r="A18" s="15" t="s">
        <v>11</v>
      </c>
      <c r="B18" s="29" t="s">
        <v>43</v>
      </c>
      <c r="C18" s="17">
        <v>5</v>
      </c>
      <c r="D18" s="16">
        <v>5</v>
      </c>
      <c r="E18" s="16">
        <v>5</v>
      </c>
      <c r="F18" s="16">
        <v>5</v>
      </c>
      <c r="G18" s="17">
        <v>5</v>
      </c>
      <c r="H18" s="17">
        <v>5</v>
      </c>
      <c r="I18" s="17">
        <v>5</v>
      </c>
      <c r="J18" s="16">
        <v>5</v>
      </c>
      <c r="K18" s="3"/>
      <c r="L18" s="2"/>
      <c r="M18" s="2"/>
      <c r="N18" s="2"/>
      <c r="O18" s="2"/>
      <c r="P18" s="2"/>
      <c r="Q18" s="2"/>
    </row>
    <row r="19" spans="1:11" ht="63">
      <c r="A19" s="15" t="s">
        <v>12</v>
      </c>
      <c r="B19" s="29" t="s">
        <v>44</v>
      </c>
      <c r="C19" s="17">
        <v>5</v>
      </c>
      <c r="D19" s="17">
        <v>0</v>
      </c>
      <c r="E19" s="17">
        <v>0</v>
      </c>
      <c r="F19" s="17">
        <v>5</v>
      </c>
      <c r="G19" s="17">
        <v>0</v>
      </c>
      <c r="H19" s="17">
        <v>5</v>
      </c>
      <c r="I19" s="17">
        <v>5</v>
      </c>
      <c r="J19" s="16">
        <v>5</v>
      </c>
      <c r="K19" s="8"/>
    </row>
    <row r="20" spans="1:10" s="10" customFormat="1" ht="15.75">
      <c r="A20" s="13">
        <v>4</v>
      </c>
      <c r="B20" s="28" t="s">
        <v>23</v>
      </c>
      <c r="C20" s="14">
        <f aca="true" t="shared" si="0" ref="C20:I20">SUM(C21:C22)</f>
        <v>5</v>
      </c>
      <c r="D20" s="14">
        <f t="shared" si="0"/>
        <v>5</v>
      </c>
      <c r="E20" s="14">
        <f t="shared" si="0"/>
        <v>5</v>
      </c>
      <c r="F20" s="14">
        <f t="shared" si="0"/>
        <v>5</v>
      </c>
      <c r="G20" s="14">
        <f t="shared" si="0"/>
        <v>5</v>
      </c>
      <c r="H20" s="14">
        <f t="shared" si="0"/>
        <v>5</v>
      </c>
      <c r="I20" s="14">
        <f t="shared" si="0"/>
        <v>5</v>
      </c>
      <c r="J20" s="14">
        <v>10</v>
      </c>
    </row>
    <row r="21" spans="1:10" ht="50.25" customHeight="1">
      <c r="A21" s="15" t="s">
        <v>13</v>
      </c>
      <c r="B21" s="29" t="s">
        <v>45</v>
      </c>
      <c r="C21" s="17">
        <v>0</v>
      </c>
      <c r="D21" s="16">
        <v>0</v>
      </c>
      <c r="E21" s="16">
        <v>0</v>
      </c>
      <c r="F21" s="16">
        <v>0</v>
      </c>
      <c r="G21" s="17">
        <v>0</v>
      </c>
      <c r="H21" s="17">
        <v>0</v>
      </c>
      <c r="I21" s="17">
        <v>0</v>
      </c>
      <c r="J21" s="16">
        <v>5</v>
      </c>
    </row>
    <row r="22" spans="1:10" ht="33" customHeight="1">
      <c r="A22" s="15" t="s">
        <v>14</v>
      </c>
      <c r="B22" s="29" t="s">
        <v>46</v>
      </c>
      <c r="C22" s="17">
        <v>5</v>
      </c>
      <c r="D22" s="16">
        <v>5</v>
      </c>
      <c r="E22" s="16">
        <v>5</v>
      </c>
      <c r="F22" s="16">
        <v>5</v>
      </c>
      <c r="G22" s="17">
        <v>5</v>
      </c>
      <c r="H22" s="17">
        <v>5</v>
      </c>
      <c r="I22" s="17">
        <v>5</v>
      </c>
      <c r="J22" s="16">
        <v>5</v>
      </c>
    </row>
    <row r="23" spans="1:10" s="10" customFormat="1" ht="15.75">
      <c r="A23" s="13">
        <v>5</v>
      </c>
      <c r="B23" s="28" t="s">
        <v>50</v>
      </c>
      <c r="C23" s="14">
        <f aca="true" t="shared" si="1" ref="C23:I23">SUM(C24:C27)</f>
        <v>10</v>
      </c>
      <c r="D23" s="14">
        <f t="shared" si="1"/>
        <v>0</v>
      </c>
      <c r="E23" s="14">
        <f t="shared" si="1"/>
        <v>20</v>
      </c>
      <c r="F23" s="14">
        <f t="shared" si="1"/>
        <v>10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v>20</v>
      </c>
    </row>
    <row r="24" spans="1:10" ht="47.25">
      <c r="A24" s="15" t="s">
        <v>15</v>
      </c>
      <c r="B24" s="29" t="s">
        <v>47</v>
      </c>
      <c r="C24" s="17">
        <v>0</v>
      </c>
      <c r="D24" s="17" t="s">
        <v>25</v>
      </c>
      <c r="E24" s="16">
        <v>5</v>
      </c>
      <c r="F24" s="16">
        <v>0</v>
      </c>
      <c r="G24" s="17" t="s">
        <v>25</v>
      </c>
      <c r="H24" s="17" t="s">
        <v>25</v>
      </c>
      <c r="I24" s="17" t="s">
        <v>58</v>
      </c>
      <c r="J24" s="16">
        <v>5</v>
      </c>
    </row>
    <row r="25" spans="1:10" ht="53.25" customHeight="1">
      <c r="A25" s="15" t="s">
        <v>16</v>
      </c>
      <c r="B25" s="29" t="s">
        <v>48</v>
      </c>
      <c r="C25" s="17">
        <v>0</v>
      </c>
      <c r="D25" s="17" t="s">
        <v>25</v>
      </c>
      <c r="E25" s="17">
        <v>5</v>
      </c>
      <c r="F25" s="17">
        <v>0</v>
      </c>
      <c r="G25" s="17" t="s">
        <v>25</v>
      </c>
      <c r="H25" s="17" t="s">
        <v>25</v>
      </c>
      <c r="I25" s="17" t="s">
        <v>58</v>
      </c>
      <c r="J25" s="16">
        <v>5</v>
      </c>
    </row>
    <row r="26" spans="1:10" ht="63">
      <c r="A26" s="15" t="s">
        <v>17</v>
      </c>
      <c r="B26" s="29" t="s">
        <v>55</v>
      </c>
      <c r="C26" s="17">
        <v>5</v>
      </c>
      <c r="D26" s="17" t="s">
        <v>25</v>
      </c>
      <c r="E26" s="16">
        <v>5</v>
      </c>
      <c r="F26" s="16">
        <v>5</v>
      </c>
      <c r="G26" s="17" t="s">
        <v>25</v>
      </c>
      <c r="H26" s="17" t="s">
        <v>25</v>
      </c>
      <c r="I26" s="17" t="s">
        <v>58</v>
      </c>
      <c r="J26" s="16">
        <v>5</v>
      </c>
    </row>
    <row r="27" spans="1:10" ht="31.5">
      <c r="A27" s="15"/>
      <c r="B27" s="34" t="s">
        <v>49</v>
      </c>
      <c r="C27" s="17">
        <v>5</v>
      </c>
      <c r="D27" s="17" t="s">
        <v>25</v>
      </c>
      <c r="E27" s="16">
        <v>5</v>
      </c>
      <c r="F27" s="16">
        <v>5</v>
      </c>
      <c r="G27" s="17" t="s">
        <v>25</v>
      </c>
      <c r="H27" s="17" t="s">
        <v>25</v>
      </c>
      <c r="I27" s="17" t="s">
        <v>58</v>
      </c>
      <c r="J27" s="16">
        <v>5</v>
      </c>
    </row>
    <row r="28" spans="1:10" s="10" customFormat="1" ht="23.25" customHeight="1">
      <c r="A28" s="13">
        <v>6</v>
      </c>
      <c r="B28" s="28" t="s">
        <v>51</v>
      </c>
      <c r="C28" s="14">
        <f aca="true" t="shared" si="2" ref="C28:I28">SUM(C29)</f>
        <v>0</v>
      </c>
      <c r="D28" s="14">
        <f t="shared" si="2"/>
        <v>5</v>
      </c>
      <c r="E28" s="14">
        <f t="shared" si="2"/>
        <v>0</v>
      </c>
      <c r="F28" s="14">
        <f t="shared" si="2"/>
        <v>5</v>
      </c>
      <c r="G28" s="14">
        <f t="shared" si="2"/>
        <v>5</v>
      </c>
      <c r="H28" s="14">
        <f t="shared" si="2"/>
        <v>5</v>
      </c>
      <c r="I28" s="14">
        <f t="shared" si="2"/>
        <v>5</v>
      </c>
      <c r="J28" s="14">
        <v>5</v>
      </c>
    </row>
    <row r="29" spans="1:10" ht="40.5" customHeight="1">
      <c r="A29" s="15" t="s">
        <v>18</v>
      </c>
      <c r="B29" s="35" t="s">
        <v>56</v>
      </c>
      <c r="C29" s="17">
        <v>0</v>
      </c>
      <c r="D29" s="16">
        <v>5</v>
      </c>
      <c r="E29" s="16">
        <v>0</v>
      </c>
      <c r="F29" s="16">
        <v>5</v>
      </c>
      <c r="G29" s="17">
        <v>5</v>
      </c>
      <c r="H29" s="17">
        <v>5</v>
      </c>
      <c r="I29" s="17">
        <v>5</v>
      </c>
      <c r="J29" s="16">
        <v>5</v>
      </c>
    </row>
    <row r="30" spans="1:21" ht="31.5">
      <c r="A30" s="13"/>
      <c r="B30" s="37" t="s">
        <v>24</v>
      </c>
      <c r="C30" s="14">
        <f aca="true" t="shared" si="3" ref="C30:J30">SUM(C4+C8+C15+C20+C23+C28)</f>
        <v>68</v>
      </c>
      <c r="D30" s="14">
        <f>SUM(D4+D8+D15+D20+D23+D28)</f>
        <v>59</v>
      </c>
      <c r="E30" s="14">
        <f t="shared" si="3"/>
        <v>78</v>
      </c>
      <c r="F30" s="14">
        <f t="shared" si="3"/>
        <v>77</v>
      </c>
      <c r="G30" s="14">
        <f t="shared" si="3"/>
        <v>48</v>
      </c>
      <c r="H30" s="14">
        <f t="shared" si="3"/>
        <v>54</v>
      </c>
      <c r="I30" s="14">
        <f t="shared" si="3"/>
        <v>54</v>
      </c>
      <c r="J30" s="14">
        <f t="shared" si="3"/>
        <v>100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0" s="6" customFormat="1" ht="15.75">
      <c r="A31" s="13"/>
      <c r="B31" s="38" t="s">
        <v>52</v>
      </c>
      <c r="C31" s="21">
        <f>ROUND(C30/100,2)*5</f>
        <v>3.4000000000000004</v>
      </c>
      <c r="D31" s="21">
        <f>ROUND(D30/70,2)*5</f>
        <v>4.2</v>
      </c>
      <c r="E31" s="21">
        <f>ROUND(E30/100,2)*5</f>
        <v>3.9000000000000004</v>
      </c>
      <c r="F31" s="21">
        <f>ROUND(F30/100,2)*5</f>
        <v>3.85</v>
      </c>
      <c r="G31" s="21">
        <f>ROUND(G30/65,2)*5</f>
        <v>3.7</v>
      </c>
      <c r="H31" s="21">
        <f>ROUND(H30/65,2)*5</f>
        <v>4.1499999999999995</v>
      </c>
      <c r="I31" s="21">
        <f>ROUND(I30/70,2)*5</f>
        <v>3.85</v>
      </c>
      <c r="J31" s="27"/>
    </row>
  </sheetData>
  <sheetProtection/>
  <mergeCells count="4">
    <mergeCell ref="A1:J1"/>
    <mergeCell ref="A2:A3"/>
    <mergeCell ref="B2:B3"/>
    <mergeCell ref="C2:J2"/>
  </mergeCells>
  <printOptions/>
  <pageMargins left="0.31496062992125984" right="0.15748031496062992" top="0.4330708661417323" bottom="0.35433070866141736" header="0.2755905511811024" footer="0.1968503937007874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B4" sqref="B4"/>
    </sheetView>
  </sheetViews>
  <sheetFormatPr defaultColWidth="9.00390625" defaultRowHeight="12.75"/>
  <sheetData>
    <row r="1" spans="2:4" ht="12.75">
      <c r="B1">
        <v>0</v>
      </c>
      <c r="C1">
        <v>212.2</v>
      </c>
      <c r="D1">
        <f>SUM(C1-B1)</f>
        <v>212.2</v>
      </c>
    </row>
    <row r="2" spans="2:4" ht="12.75">
      <c r="B2">
        <v>212.2</v>
      </c>
      <c r="C2">
        <v>212.2</v>
      </c>
      <c r="D2">
        <f aca="true" t="shared" si="0" ref="D2:D12">SUM(C2-B2)</f>
        <v>0</v>
      </c>
    </row>
    <row r="3" spans="2:4" ht="12.75">
      <c r="B3">
        <v>212.2</v>
      </c>
      <c r="C3">
        <v>205.8</v>
      </c>
      <c r="D3">
        <f t="shared" si="0"/>
        <v>-6.399999999999977</v>
      </c>
    </row>
    <row r="4" spans="2:4" ht="12.75">
      <c r="B4">
        <v>205.8</v>
      </c>
      <c r="C4">
        <v>0</v>
      </c>
      <c r="D4">
        <f t="shared" si="0"/>
        <v>-205.8</v>
      </c>
    </row>
    <row r="5" spans="2:4" ht="12.75">
      <c r="B5">
        <v>0</v>
      </c>
      <c r="C5">
        <v>219.4</v>
      </c>
      <c r="D5">
        <f t="shared" si="0"/>
        <v>219.4</v>
      </c>
    </row>
    <row r="6" spans="2:4" ht="12.75">
      <c r="B6">
        <v>219.4</v>
      </c>
      <c r="C6">
        <v>631.2</v>
      </c>
      <c r="D6">
        <f t="shared" si="0"/>
        <v>411.80000000000007</v>
      </c>
    </row>
    <row r="7" spans="2:4" ht="12.75">
      <c r="B7">
        <v>631.2</v>
      </c>
      <c r="C7">
        <v>0</v>
      </c>
      <c r="D7">
        <f t="shared" si="0"/>
        <v>-631.2</v>
      </c>
    </row>
    <row r="8" spans="2:4" ht="12.75">
      <c r="B8">
        <v>0</v>
      </c>
      <c r="C8">
        <v>157.8</v>
      </c>
      <c r="D8">
        <f t="shared" si="0"/>
        <v>157.8</v>
      </c>
    </row>
    <row r="9" spans="2:4" ht="12.75">
      <c r="B9">
        <v>157.8</v>
      </c>
      <c r="C9">
        <v>210.6</v>
      </c>
      <c r="D9">
        <f t="shared" si="0"/>
        <v>52.79999999999998</v>
      </c>
    </row>
    <row r="10" spans="2:4" ht="12.75">
      <c r="B10">
        <v>210.6</v>
      </c>
      <c r="C10">
        <v>220.7</v>
      </c>
      <c r="D10">
        <f t="shared" si="0"/>
        <v>10.099999999999994</v>
      </c>
    </row>
    <row r="11" spans="2:4" ht="12.75">
      <c r="B11">
        <v>220.7</v>
      </c>
      <c r="C11">
        <v>188.9</v>
      </c>
      <c r="D11">
        <f t="shared" si="0"/>
        <v>-31.799999999999983</v>
      </c>
    </row>
    <row r="12" spans="2:4" ht="12.75">
      <c r="B12">
        <v>188.9</v>
      </c>
      <c r="C12">
        <v>0</v>
      </c>
      <c r="D12">
        <f t="shared" si="0"/>
        <v>-188.9</v>
      </c>
    </row>
    <row r="13" spans="2:3" ht="12.75">
      <c r="B13">
        <f>SUM(B1:B12)</f>
        <v>2258.8</v>
      </c>
      <c r="C13">
        <f>SUM(C1:C12)</f>
        <v>2258.8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fdc15</dc:creator>
  <cp:keywords/>
  <dc:description/>
  <cp:lastModifiedBy>frolovans</cp:lastModifiedBy>
  <cp:lastPrinted>2022-04-13T10:30:13Z</cp:lastPrinted>
  <dcterms:created xsi:type="dcterms:W3CDTF">2012-03-28T03:01:03Z</dcterms:created>
  <dcterms:modified xsi:type="dcterms:W3CDTF">2022-04-13T10:33:36Z</dcterms:modified>
  <cp:category/>
  <cp:version/>
  <cp:contentType/>
  <cp:contentStatus/>
</cp:coreProperties>
</file>