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3\"/>
    </mc:Choice>
  </mc:AlternateContent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62913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M33" i="3"/>
  <c r="O33" i="3" s="1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K8" i="3"/>
  <c r="J8" i="3"/>
  <c r="I8" i="3"/>
  <c r="H8" i="3"/>
  <c r="G8" i="3"/>
  <c r="F8" i="3"/>
  <c r="E8" i="3"/>
  <c r="D8" i="3"/>
  <c r="I45" i="1"/>
  <c r="H45" i="1"/>
  <c r="E7" i="3" l="1"/>
  <c r="L8" i="3"/>
  <c r="L45" i="3"/>
  <c r="D7" i="3"/>
  <c r="H7" i="3"/>
  <c r="L16" i="3"/>
  <c r="L40" i="3"/>
  <c r="I7" i="3"/>
  <c r="M16" i="3"/>
  <c r="M40" i="3"/>
  <c r="M58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T7" i="1" s="1"/>
  <c r="L7" i="1"/>
  <c r="S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<sst xmlns="http://schemas.openxmlformats.org/spreadsheetml/2006/main" count="344" uniqueCount="202">
  <si>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</si>
  <si>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</si>
  <si>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</si>
  <si>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</si>
  <si>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</si>
  <si>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</si>
  <si>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</si>
  <si>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</si>
  <si>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</si>
  <si>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</si>
  <si>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</si>
  <si>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</si>
  <si>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</si>
  <si>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</si>
  <si>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</si>
  <si>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</si>
  <si>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</si>
  <si>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</si>
  <si>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</si>
  <si>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</si>
  <si>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</si>
  <si>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</si>
  <si>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</si>
  <si>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</si>
  <si>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</si>
  <si>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</si>
  <si>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</si>
  <si>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</si>
  <si>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</si>
  <si>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</si>
  <si>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</si>
  <si>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</si>
  <si>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</si>
  <si>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</si>
  <si>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</si>
  <si>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</si>
  <si>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</si>
  <si>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</si>
  <si>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</si>
  <si>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</si>
  <si>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</si>
  <si>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</si>
  <si>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</si>
  <si>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</si>
  <si>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</si>
  <si>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</si>
  <si>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</si>
  <si>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</si>
  <si>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</si>
  <si>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</si>
  <si>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</si>
  <si>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</si>
  <si>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</si>
  <si>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</si>
  <si>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</si>
  <si>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</si>
  <si>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</si>
  <si>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</si>
  <si>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</si>
  <si>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</si>
  <si>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</si>
  <si>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</si>
  <si>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</si>
  <si>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</si>
  <si>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</si>
  <si>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</si>
  <si>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</si>
  <si>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</si>
  <si>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</si>
  <si>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</si>
  <si>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</si>
  <si>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</si>
  <si>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</si>
  <si>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</si>
  <si>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</si>
  <si>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</si>
  <si>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</si>
  <si>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</si>
  <si>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</si>
  <si>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</si>
  <si>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</si>
  <si>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</si>
  <si>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</si>
  <si>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</si>
  <si>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</si>
  <si>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</si>
  <si>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</si>
  <si>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</si>
  <si>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</si>
  <si>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</si>
  <si>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</si>
  <si>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</si>
  <si>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</si>
  <si>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</si>
  <si>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</si>
  <si>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</si>
  <si>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</si>
  <si>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</si>
  <si>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</si>
  <si>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</si>
  <si>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</si>
  <si>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</si>
  <si>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</si>
  <si>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</si>
  <si>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</si>
  <si>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</si>
  <si>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</si>
  <si>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</si>
  <si>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</si>
  <si>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</si>
  <si>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</si>
  <si>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</si>
  <si>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</si>
  <si>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</si>
  <si>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</si>
  <si>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</si>
  <si>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</si>
  <si>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</si>
  <si>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</si>
  <si>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</si>
  <si>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</si>
  <si>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</si>
  <si>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</si>
  <si>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</si>
  <si>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</si>
  <si>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</si>
  <si>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</si>
  <si>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</si>
  <si>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</si>
  <si>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</si>
  <si>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</si>
  <si>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</si>
  <si>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</si>
  <si>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</si>
  <si>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</si>
  <si>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</si>
  <si>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</si>
  <si>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</si>
  <si>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</si>
  <si>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</si>
  <si>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</si>
  <si>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</si>
  <si>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</si>
  <si>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</si>
  <si>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</si>
  <si>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</si>
  <si>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</si>
  <si>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</si>
  <si>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</si>
  <si>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</si>
  <si>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</si>
  <si>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</si>
  <si>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</si>
  <si>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</si>
  <si>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</si>
  <si>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</si>
  <si>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</si>
  <si>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</si>
  <si>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</si>
  <si>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</si>
  <si>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</si>
  <si>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</si>
  <si>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</si>
  <si>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</si>
  <si>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</si>
  <si>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</si>
  <si>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</si>
  <si>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</si>
  <si>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</si>
  <si>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</si>
  <si>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</si>
  <si>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</si>
  <si>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</si>
  <si>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</si>
  <si>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</si>
  <si>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</si>
  <si>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</si>
  <si>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</si>
  <si>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</si>
  <si>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</si>
  <si>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</si>
  <si>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</si>
  <si>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</si>
  <si>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</si>
  <si>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</si>
  <si>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</si>
  <si>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</si>
  <si>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</si>
  <si>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</si>
  <si>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</si>
  <si>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</si>
  <si>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</si>
  <si>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</si>
  <si>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</si>
  <si>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</si>
  <si>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</si>
  <si>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</si>
  <si>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</si>
  <si>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</si>
  <si>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</si>
  <si>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</si>
  <si>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сентябрь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</si>
</sst>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70" zoomScale="80" zoomScaleSheetLayoutView="80" workbookViewId="0">
      <selection activeCell="H68" sqref="H68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89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87"/>
      <c r="M1" s="60"/>
    </row>
    <row r="2" spans="1:21" ht="17.25" customHeight="1" x14ac:dyDescent="0.25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87"/>
      <c r="M3" s="60" t="s">
        <v>1</v>
      </c>
    </row>
    <row r="4" spans="1:21" ht="27.75" customHeight="1" x14ac:dyDescent="0.25">
      <c r="A4" s="92" t="s">
        <v>2</v>
      </c>
      <c r="B4" s="93" t="s">
        <v>3</v>
      </c>
      <c r="C4" s="95" t="s">
        <v>9</v>
      </c>
      <c r="D4" s="94" t="s">
        <v>23</v>
      </c>
      <c r="E4" s="94"/>
      <c r="F4" s="94" t="s">
        <v>24</v>
      </c>
      <c r="G4" s="94"/>
      <c r="H4" s="94" t="s">
        <v>4</v>
      </c>
      <c r="I4" s="94"/>
      <c r="J4" s="98" t="s">
        <v>5</v>
      </c>
      <c r="K4" s="98"/>
      <c r="L4" s="98" t="s">
        <v>6</v>
      </c>
      <c r="M4" s="98"/>
    </row>
    <row r="5" spans="1:21" ht="33" customHeight="1" x14ac:dyDescent="0.25">
      <c r="A5" s="92"/>
      <c r="B5" s="93"/>
      <c r="C5" s="96"/>
      <c r="D5" s="86" t="s">
        <v>7</v>
      </c>
      <c r="E5" s="86" t="s">
        <v>8</v>
      </c>
      <c r="F5" s="86" t="s">
        <v>7</v>
      </c>
      <c r="G5" s="86" t="s">
        <v>8</v>
      </c>
      <c r="H5" s="85" t="s">
        <v>7</v>
      </c>
      <c r="I5" s="85" t="s">
        <v>8</v>
      </c>
      <c r="J5" s="61" t="s">
        <v>7</v>
      </c>
      <c r="K5" s="61" t="s">
        <v>8</v>
      </c>
      <c r="L5" s="88" t="s">
        <v>7</v>
      </c>
      <c r="M5" s="61" t="s">
        <v>8</v>
      </c>
      <c r="S5" s="7"/>
      <c r="T5" s="7"/>
      <c r="U5" s="7"/>
    </row>
    <row r="6" spans="1:21" ht="33" customHeight="1" x14ac:dyDescent="0.25">
      <c r="A6" s="92"/>
      <c r="B6" s="93"/>
      <c r="C6" s="97"/>
      <c r="D6" s="86" t="s">
        <v>198</v>
      </c>
      <c r="E6" s="86" t="s">
        <v>198</v>
      </c>
      <c r="F6" s="86" t="s">
        <v>198</v>
      </c>
      <c r="G6" s="86" t="s">
        <v>198</v>
      </c>
      <c r="H6" s="85" t="s">
        <v>198</v>
      </c>
      <c r="I6" s="85" t="s">
        <v>198</v>
      </c>
      <c r="J6" s="78" t="s">
        <v>198</v>
      </c>
      <c r="K6" s="78" t="s">
        <v>198</v>
      </c>
      <c r="L6" s="86" t="s">
        <v>198</v>
      </c>
      <c r="M6" s="78" t="s">
        <v>198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15329.84</v>
      </c>
      <c r="F7" s="62">
        <f t="shared" ref="F7:K7" si="0">SUM(F8+F12+F16+F20+F23+F30+F35+F40+F45+F50+F53+F58+F64+F68+F71+F72)</f>
        <v>1246013.4900000002</v>
      </c>
      <c r="G7" s="62">
        <f t="shared" si="0"/>
        <v>856284.84</v>
      </c>
      <c r="H7" s="62">
        <f>SUM(H8+H12+H16+H20+H23+H30+H35+H40+H45+H50+H53+H58+H64+H68+H71+H72)</f>
        <v>1408411.3099999996</v>
      </c>
      <c r="I7" s="62">
        <f t="shared" si="0"/>
        <v>823196.04999999993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2679234.14</v>
      </c>
      <c r="M7" s="62">
        <f>SUM(M8+M12+M16+M20+M23+M30+M35+M40+M45+M50+M53+M58+M64+M68+M71+M72)</f>
        <v>1695450.2999999996</v>
      </c>
      <c r="N7" s="7">
        <f>L7-J7</f>
        <v>2672353.1800000002</v>
      </c>
      <c r="O7" s="7">
        <f>M7-K7</f>
        <v>1694810.7299999995</v>
      </c>
      <c r="P7" s="2"/>
      <c r="Q7" s="17">
        <f>L7-J7</f>
        <v>2672353.1800000002</v>
      </c>
      <c r="R7" s="17">
        <f>M7-K7</f>
        <v>1694810.7299999995</v>
      </c>
      <c r="S7" s="20">
        <f>L7-J7</f>
        <v>2672353.1800000002</v>
      </c>
      <c r="T7" s="21">
        <f>M7-K7</f>
        <v>1694810.7299999995</v>
      </c>
      <c r="U7" s="7"/>
    </row>
    <row r="8" spans="1:21" ht="71.25" x14ac:dyDescent="0.25">
      <c r="A8" s="36">
        <v>1</v>
      </c>
      <c r="B8" s="34" t="s">
        <v>168</v>
      </c>
      <c r="C8" s="99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213.33</v>
      </c>
      <c r="H8" s="35">
        <f>SUM(H9:H11)</f>
        <v>99939.76</v>
      </c>
      <c r="I8" s="35">
        <f>SUM(I9:I11)</f>
        <v>61007.859999999993</v>
      </c>
      <c r="J8" s="62">
        <f t="shared" si="1"/>
        <v>0</v>
      </c>
      <c r="K8" s="62">
        <f t="shared" si="1"/>
        <v>0</v>
      </c>
      <c r="L8" s="62">
        <f>SUM(L9:L11)</f>
        <v>100426.36</v>
      </c>
      <c r="M8" s="62">
        <f t="shared" si="1"/>
        <v>61231.189999999995</v>
      </c>
      <c r="T8" s="7"/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239</v>
      </c>
      <c r="I9" s="39">
        <v>135.34</v>
      </c>
      <c r="J9" s="63">
        <v>0</v>
      </c>
      <c r="K9" s="63">
        <v>0</v>
      </c>
      <c r="L9" s="63">
        <f>SUM(D9+F9+H9+J9)</f>
        <v>239</v>
      </c>
      <c r="M9" s="63">
        <f>SUM(E9+G9+I9+K9)</f>
        <v>135.34</v>
      </c>
    </row>
    <row r="10" spans="1:21" ht="42.75" x14ac:dyDescent="0.25">
      <c r="A10" s="37" t="s">
        <v>26</v>
      </c>
      <c r="B10" s="38" t="s">
        <v>185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20</v>
      </c>
      <c r="T10" s="7"/>
    </row>
    <row r="11" spans="1:21" ht="75.75" customHeight="1" x14ac:dyDescent="0.25">
      <c r="A11" s="37" t="s">
        <v>27</v>
      </c>
      <c r="B11" s="38" t="s">
        <v>186</v>
      </c>
      <c r="C11" s="40"/>
      <c r="D11" s="39">
        <v>10</v>
      </c>
      <c r="E11" s="39">
        <v>10</v>
      </c>
      <c r="F11" s="39">
        <v>476.6</v>
      </c>
      <c r="G11" s="39">
        <v>213.33</v>
      </c>
      <c r="H11" s="39">
        <v>99680.76</v>
      </c>
      <c r="I11" s="39">
        <v>60852.52</v>
      </c>
      <c r="J11" s="63">
        <v>0</v>
      </c>
      <c r="K11" s="63">
        <v>0</v>
      </c>
      <c r="L11" s="63">
        <f>SUM(D11+F11+H11+J11)</f>
        <v>100167.36</v>
      </c>
      <c r="M11" s="63">
        <f>SUM(E11+G11+I11+K11)</f>
        <v>61075.85</v>
      </c>
    </row>
    <row r="12" spans="1:21" ht="60" customHeight="1" x14ac:dyDescent="0.25">
      <c r="A12" s="36">
        <v>2</v>
      </c>
      <c r="B12" s="34" t="s">
        <v>169</v>
      </c>
      <c r="C12" s="99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14871.71</v>
      </c>
      <c r="I12" s="35">
        <f>SUM(I13:I15)</f>
        <v>8736.2099999999991</v>
      </c>
      <c r="J12" s="62">
        <f t="shared" si="4"/>
        <v>0</v>
      </c>
      <c r="K12" s="62">
        <f t="shared" si="4"/>
        <v>0</v>
      </c>
      <c r="L12" s="62">
        <f>SUM(D12+F12+H12+J12)</f>
        <v>14871.71</v>
      </c>
      <c r="M12" s="62">
        <f t="shared" si="3"/>
        <v>8736.2099999999991</v>
      </c>
    </row>
    <row r="13" spans="1:21" ht="47.25" customHeight="1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5096.87</v>
      </c>
      <c r="J13" s="63">
        <v>0</v>
      </c>
      <c r="K13" s="63">
        <v>0</v>
      </c>
      <c r="L13" s="63">
        <f t="shared" si="2"/>
        <v>8260.52</v>
      </c>
      <c r="M13" s="63">
        <f t="shared" si="3"/>
        <v>5096.87</v>
      </c>
    </row>
    <row r="14" spans="1:21" ht="30.7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4578.1899999999996</v>
      </c>
      <c r="I14" s="39">
        <v>1606.34</v>
      </c>
      <c r="J14" s="63">
        <v>0</v>
      </c>
      <c r="K14" s="63">
        <v>0</v>
      </c>
      <c r="L14" s="63">
        <f t="shared" si="2"/>
        <v>4578.1899999999996</v>
      </c>
      <c r="M14" s="63">
        <f t="shared" si="3"/>
        <v>1606.34</v>
      </c>
    </row>
    <row r="15" spans="1:21" ht="47.2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2033</v>
      </c>
      <c r="I15" s="39">
        <v>2033</v>
      </c>
      <c r="J15" s="63">
        <v>0</v>
      </c>
      <c r="K15" s="63">
        <v>0</v>
      </c>
      <c r="L15" s="63">
        <f t="shared" si="2"/>
        <v>2033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265506.32</v>
      </c>
      <c r="G16" s="41">
        <f t="shared" si="5"/>
        <v>177184.28</v>
      </c>
      <c r="H16" s="41">
        <f>SUM(H17:H19)</f>
        <v>21541.559999999998</v>
      </c>
      <c r="I16" s="41">
        <f>SUM(I17:I19)</f>
        <v>10037.84</v>
      </c>
      <c r="J16" s="64">
        <f t="shared" si="5"/>
        <v>0</v>
      </c>
      <c r="K16" s="64">
        <f t="shared" si="5"/>
        <v>0</v>
      </c>
      <c r="L16" s="62">
        <f>SUM(D16+F16+H16+J16)</f>
        <v>287047.88</v>
      </c>
      <c r="M16" s="62">
        <f t="shared" si="3"/>
        <v>187222.12</v>
      </c>
    </row>
    <row r="17" spans="1:20" ht="47.25" customHeight="1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84">
        <v>265506.32</v>
      </c>
      <c r="G17" s="42">
        <v>177184.28</v>
      </c>
      <c r="H17" s="42">
        <v>11726.25</v>
      </c>
      <c r="I17" s="42">
        <v>6252.57</v>
      </c>
      <c r="J17" s="63"/>
      <c r="K17" s="63">
        <v>0</v>
      </c>
      <c r="L17" s="63">
        <f>SUM(D17+F17+H17+J17)</f>
        <v>277232.57</v>
      </c>
      <c r="M17" s="63">
        <f t="shared" si="3"/>
        <v>183436.85</v>
      </c>
    </row>
    <row r="18" spans="1:20" s="18" customFormat="1" ht="33" customHeight="1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84">
        <v>8210.31</v>
      </c>
      <c r="I18" s="42">
        <v>3277.82</v>
      </c>
      <c r="J18" s="63">
        <v>0</v>
      </c>
      <c r="K18" s="63">
        <v>0</v>
      </c>
      <c r="L18" s="63">
        <f t="shared" si="2"/>
        <v>8210.31</v>
      </c>
      <c r="M18" s="63">
        <f t="shared" si="3"/>
        <v>3277.82</v>
      </c>
    </row>
    <row r="19" spans="1:20" ht="33" customHeight="1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1605</v>
      </c>
      <c r="I19" s="42">
        <v>507.45</v>
      </c>
      <c r="J19" s="63">
        <v>0</v>
      </c>
      <c r="K19" s="63">
        <v>0</v>
      </c>
      <c r="L19" s="63">
        <f t="shared" si="2"/>
        <v>1605</v>
      </c>
      <c r="M19" s="63">
        <f t="shared" si="3"/>
        <v>507.45</v>
      </c>
    </row>
    <row r="20" spans="1:20" ht="60" customHeight="1" x14ac:dyDescent="0.25">
      <c r="A20" s="36">
        <v>4</v>
      </c>
      <c r="B20" s="34" t="s">
        <v>199</v>
      </c>
      <c r="C20" s="99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27279.72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27279.72</v>
      </c>
    </row>
    <row r="21" spans="1:20" ht="33" customHeight="1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63">
        <v>26475.11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26475.11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804.61</v>
      </c>
      <c r="J22" s="63">
        <v>0</v>
      </c>
      <c r="K22" s="63">
        <v>0</v>
      </c>
      <c r="L22" s="63">
        <f t="shared" si="2"/>
        <v>2764</v>
      </c>
      <c r="M22" s="63">
        <f t="shared" si="3"/>
        <v>804.61</v>
      </c>
    </row>
    <row r="23" spans="1:20" ht="75.75" customHeight="1" x14ac:dyDescent="0.25">
      <c r="A23" s="45">
        <v>5</v>
      </c>
      <c r="B23" s="34" t="s">
        <v>171</v>
      </c>
      <c r="C23" s="99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63459.18</v>
      </c>
      <c r="G23" s="35">
        <f t="shared" si="7"/>
        <v>1824.17</v>
      </c>
      <c r="H23" s="35">
        <f>SUM(H24:H29)</f>
        <v>141615.1</v>
      </c>
      <c r="I23" s="62">
        <f>SUM(I24:I29)</f>
        <v>60494.869999999995</v>
      </c>
      <c r="J23" s="62">
        <f t="shared" si="7"/>
        <v>0</v>
      </c>
      <c r="K23" s="62">
        <f t="shared" si="7"/>
        <v>0</v>
      </c>
      <c r="L23" s="62">
        <f>SUM(D23+F23+H23+J23)</f>
        <v>205074.28</v>
      </c>
      <c r="M23" s="62">
        <f t="shared" si="3"/>
        <v>62319.039999999994</v>
      </c>
    </row>
    <row r="24" spans="1:20" ht="75.75" customHeight="1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63">
        <v>37805.199999999997</v>
      </c>
      <c r="I24" s="39">
        <v>2039.28</v>
      </c>
      <c r="J24" s="63">
        <v>0</v>
      </c>
      <c r="K24" s="63">
        <v>0</v>
      </c>
      <c r="L24" s="63">
        <f t="shared" si="2"/>
        <v>37805.199999999997</v>
      </c>
      <c r="M24" s="63">
        <f t="shared" ref="M24:M29" si="8">SUM(E24+G24+I24+K24)</f>
        <v>2039.28</v>
      </c>
    </row>
    <row r="25" spans="1:20" ht="44.25" customHeight="1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984.7</v>
      </c>
      <c r="G25" s="39">
        <v>984.57</v>
      </c>
      <c r="H25" s="39">
        <v>7880</v>
      </c>
      <c r="I25" s="63">
        <v>5429.69</v>
      </c>
      <c r="J25" s="63">
        <v>0</v>
      </c>
      <c r="K25" s="63">
        <v>0</v>
      </c>
      <c r="L25" s="63">
        <f t="shared" si="2"/>
        <v>8864.7000000000007</v>
      </c>
      <c r="M25" s="63">
        <f t="shared" si="8"/>
        <v>6414.2599999999993</v>
      </c>
    </row>
    <row r="26" spans="1:20" ht="60.75" customHeight="1" x14ac:dyDescent="0.25">
      <c r="A26" s="37" t="s">
        <v>38</v>
      </c>
      <c r="B26" s="38" t="s">
        <v>187</v>
      </c>
      <c r="C26" s="99"/>
      <c r="D26" s="39">
        <v>0</v>
      </c>
      <c r="E26" s="39">
        <v>0</v>
      </c>
      <c r="F26" s="39">
        <v>60947</v>
      </c>
      <c r="G26" s="39">
        <v>0</v>
      </c>
      <c r="H26" s="39">
        <v>29426.93</v>
      </c>
      <c r="I26" s="39">
        <v>13132.24</v>
      </c>
      <c r="J26" s="63">
        <v>0</v>
      </c>
      <c r="K26" s="63">
        <v>0</v>
      </c>
      <c r="L26" s="63">
        <f t="shared" si="2"/>
        <v>90373.93</v>
      </c>
      <c r="M26" s="63">
        <f t="shared" si="8"/>
        <v>13132.24</v>
      </c>
    </row>
    <row r="27" spans="1:20" s="18" customFormat="1" ht="28.5" x14ac:dyDescent="0.25">
      <c r="A27" s="43" t="s">
        <v>39</v>
      </c>
      <c r="B27" s="44" t="s">
        <v>82</v>
      </c>
      <c r="C27" s="99"/>
      <c r="D27" s="39">
        <v>0</v>
      </c>
      <c r="E27" s="39">
        <v>0</v>
      </c>
      <c r="F27" s="39">
        <v>1527.48</v>
      </c>
      <c r="G27" s="63">
        <v>839.6</v>
      </c>
      <c r="H27" s="39">
        <v>51317.15</v>
      </c>
      <c r="I27" s="63">
        <v>31029.27</v>
      </c>
      <c r="J27" s="63">
        <v>0</v>
      </c>
      <c r="K27" s="63">
        <v>0</v>
      </c>
      <c r="L27" s="63">
        <f t="shared" si="2"/>
        <v>52844.630000000005</v>
      </c>
      <c r="M27" s="63">
        <f>SUM(E27+G27+I27+K27)</f>
        <v>31868.87</v>
      </c>
    </row>
    <row r="28" spans="1:20" ht="33" customHeight="1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4900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4900</v>
      </c>
    </row>
    <row r="29" spans="1:20" ht="31.5" customHeight="1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8609</v>
      </c>
      <c r="I29" s="39">
        <v>3964.39</v>
      </c>
      <c r="J29" s="63">
        <v>0</v>
      </c>
      <c r="K29" s="63">
        <v>0</v>
      </c>
      <c r="L29" s="63">
        <f t="shared" si="2"/>
        <v>8609</v>
      </c>
      <c r="M29" s="63">
        <f t="shared" si="8"/>
        <v>3964.39</v>
      </c>
    </row>
    <row r="30" spans="1:20" ht="102.75" customHeight="1" x14ac:dyDescent="0.25">
      <c r="A30" s="69">
        <v>6</v>
      </c>
      <c r="B30" s="70" t="s">
        <v>172</v>
      </c>
      <c r="C30" s="99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2374.5899999999997</v>
      </c>
      <c r="G30" s="62">
        <f t="shared" si="9"/>
        <v>1851.37</v>
      </c>
      <c r="H30" s="62">
        <f>SUM(H31:H34)</f>
        <v>38167.970000000008</v>
      </c>
      <c r="I30" s="62">
        <f>SUM(I31:I34)</f>
        <v>13275.84</v>
      </c>
      <c r="J30" s="62">
        <f t="shared" si="9"/>
        <v>6559.16</v>
      </c>
      <c r="K30" s="62">
        <f t="shared" si="9"/>
        <v>639.57000000000005</v>
      </c>
      <c r="L30" s="62">
        <f>SUM(D30+F30+H30+J30)</f>
        <v>47704.500000000015</v>
      </c>
      <c r="M30" s="62">
        <f>SUM(E30+G30+I30+K30)</f>
        <v>16369.56</v>
      </c>
      <c r="N30" s="21">
        <f>L30-J30</f>
        <v>41145.340000000011</v>
      </c>
      <c r="O30" s="21">
        <f>M30-K30</f>
        <v>15729.99</v>
      </c>
      <c r="P30" s="71"/>
      <c r="Q30" s="21">
        <f>D30+F30+H30</f>
        <v>41145.340000000011</v>
      </c>
      <c r="R30" s="21">
        <f>E30+G30+I30</f>
        <v>15729.99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9"/>
      <c r="D31" s="63">
        <v>0</v>
      </c>
      <c r="E31" s="63">
        <v>0</v>
      </c>
      <c r="F31" s="63">
        <v>0</v>
      </c>
      <c r="G31" s="63">
        <v>0</v>
      </c>
      <c r="H31" s="63">
        <v>35119.33</v>
      </c>
      <c r="I31" s="63">
        <v>11524.19</v>
      </c>
      <c r="J31" s="63">
        <v>0</v>
      </c>
      <c r="K31" s="63">
        <v>0</v>
      </c>
      <c r="L31" s="63">
        <f>SUM(D31+F31+H31+J31)</f>
        <v>35119.33</v>
      </c>
      <c r="M31" s="63">
        <f>SUM(E31+G31+I31+K31)</f>
        <v>11524.19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9"/>
      <c r="D32" s="63">
        <v>0</v>
      </c>
      <c r="E32" s="63">
        <v>0</v>
      </c>
      <c r="F32" s="63">
        <v>359.03</v>
      </c>
      <c r="G32" s="63">
        <v>0</v>
      </c>
      <c r="H32" s="63">
        <v>1142.98</v>
      </c>
      <c r="I32" s="63">
        <v>224.64</v>
      </c>
      <c r="J32" s="63">
        <v>0</v>
      </c>
      <c r="K32" s="63">
        <v>0</v>
      </c>
      <c r="L32" s="63">
        <f t="shared" si="2"/>
        <v>1502.01</v>
      </c>
      <c r="M32" s="63">
        <f t="shared" ref="M32:M67" si="10">SUM(E32+G32+I32+K32)</f>
        <v>224.64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9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9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45" customHeight="1" x14ac:dyDescent="0.25">
      <c r="A35" s="45">
        <v>7</v>
      </c>
      <c r="B35" s="34" t="s">
        <v>173</v>
      </c>
      <c r="C35" s="100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749256</v>
      </c>
      <c r="G35" s="35">
        <f t="shared" si="11"/>
        <v>541974.28</v>
      </c>
      <c r="H35" s="35">
        <f t="shared" si="11"/>
        <v>475246.70999999996</v>
      </c>
      <c r="I35" s="35">
        <f t="shared" si="11"/>
        <v>364336.47</v>
      </c>
      <c r="J35" s="62">
        <f t="shared" si="11"/>
        <v>0</v>
      </c>
      <c r="K35" s="62">
        <f t="shared" si="11"/>
        <v>0</v>
      </c>
      <c r="L35" s="62">
        <f>SUM(D35+F35+H35+J35)</f>
        <v>1224502.71</v>
      </c>
      <c r="M35" s="62">
        <f t="shared" si="10"/>
        <v>906310.75</v>
      </c>
    </row>
    <row r="36" spans="1:20" ht="44.25" customHeight="1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260897</v>
      </c>
      <c r="G36" s="63">
        <v>190178.76</v>
      </c>
      <c r="H36" s="39">
        <v>186743.8</v>
      </c>
      <c r="I36" s="63">
        <v>144491.89000000001</v>
      </c>
      <c r="J36" s="63">
        <v>0</v>
      </c>
      <c r="K36" s="63">
        <v>0</v>
      </c>
      <c r="L36" s="63">
        <f t="shared" si="2"/>
        <v>447640.8</v>
      </c>
      <c r="M36" s="63">
        <f t="shared" si="10"/>
        <v>334670.65000000002</v>
      </c>
      <c r="T36" s="7"/>
    </row>
    <row r="37" spans="1:20" ht="30.75" customHeight="1" x14ac:dyDescent="0.25">
      <c r="A37" s="37" t="s">
        <v>47</v>
      </c>
      <c r="B37" s="38" t="s">
        <v>88</v>
      </c>
      <c r="C37" s="100"/>
      <c r="D37" s="39">
        <v>0</v>
      </c>
      <c r="E37" s="39">
        <v>0</v>
      </c>
      <c r="F37" s="63">
        <v>468371.8</v>
      </c>
      <c r="G37" s="63">
        <v>332961.38</v>
      </c>
      <c r="H37" s="39">
        <v>174129.92000000001</v>
      </c>
      <c r="I37" s="63">
        <v>136314.95000000001</v>
      </c>
      <c r="J37" s="63">
        <v>0</v>
      </c>
      <c r="K37" s="63">
        <v>0</v>
      </c>
      <c r="L37" s="63">
        <f>SUM(D37+F37+H37+J37)</f>
        <v>642501.72</v>
      </c>
      <c r="M37" s="63">
        <f t="shared" si="10"/>
        <v>469276.33</v>
      </c>
    </row>
    <row r="38" spans="1:20" ht="58.5" customHeight="1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63">
        <v>19987.2</v>
      </c>
      <c r="G38" s="63">
        <v>18834.14</v>
      </c>
      <c r="H38" s="39">
        <v>71647.06</v>
      </c>
      <c r="I38" s="39">
        <v>56382.78</v>
      </c>
      <c r="J38" s="63">
        <v>0</v>
      </c>
      <c r="K38" s="63">
        <v>0</v>
      </c>
      <c r="L38" s="63">
        <f t="shared" si="2"/>
        <v>91634.26</v>
      </c>
      <c r="M38" s="63">
        <f t="shared" si="10"/>
        <v>75216.92</v>
      </c>
    </row>
    <row r="39" spans="1:20" ht="60.75" customHeight="1" x14ac:dyDescent="0.25">
      <c r="A39" s="37" t="s">
        <v>49</v>
      </c>
      <c r="B39" s="38" t="s">
        <v>174</v>
      </c>
      <c r="C39" s="100"/>
      <c r="D39" s="39">
        <v>0</v>
      </c>
      <c r="E39" s="39">
        <v>0</v>
      </c>
      <c r="F39" s="63">
        <v>0</v>
      </c>
      <c r="G39" s="63">
        <v>0</v>
      </c>
      <c r="H39" s="39">
        <v>42725.93</v>
      </c>
      <c r="I39" s="39">
        <v>27146.85</v>
      </c>
      <c r="J39" s="63">
        <v>0</v>
      </c>
      <c r="K39" s="63">
        <v>0</v>
      </c>
      <c r="L39" s="63">
        <f t="shared" si="2"/>
        <v>42725.93</v>
      </c>
      <c r="M39" s="63">
        <f t="shared" si="10"/>
        <v>27146.85</v>
      </c>
    </row>
    <row r="40" spans="1:20" ht="42.75" x14ac:dyDescent="0.25">
      <c r="A40" s="45">
        <v>8</v>
      </c>
      <c r="B40" s="34" t="s">
        <v>175</v>
      </c>
      <c r="C40" s="99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9157.7000000000007</v>
      </c>
      <c r="H40" s="35">
        <f>SUM(H41:H44)</f>
        <v>177750.46999999997</v>
      </c>
      <c r="I40" s="35">
        <f>SUM(I41:I44)</f>
        <v>127907.96</v>
      </c>
      <c r="J40" s="62">
        <f t="shared" si="12"/>
        <v>0</v>
      </c>
      <c r="K40" s="62">
        <f t="shared" si="12"/>
        <v>0</v>
      </c>
      <c r="L40" s="62">
        <f>SUM(D40+F40+H40+J40)</f>
        <v>187462.06999999998</v>
      </c>
      <c r="M40" s="62">
        <f t="shared" si="10"/>
        <v>137065.66</v>
      </c>
    </row>
    <row r="41" spans="1:20" ht="42.75" x14ac:dyDescent="0.25">
      <c r="A41" s="37" t="s">
        <v>50</v>
      </c>
      <c r="B41" s="38" t="s">
        <v>188</v>
      </c>
      <c r="C41" s="99"/>
      <c r="D41" s="39">
        <v>0</v>
      </c>
      <c r="E41" s="39">
        <v>0</v>
      </c>
      <c r="F41" s="63">
        <v>0</v>
      </c>
      <c r="G41" s="63">
        <v>0</v>
      </c>
      <c r="H41" s="39">
        <v>0</v>
      </c>
      <c r="I41" s="39">
        <v>0</v>
      </c>
      <c r="J41" s="63">
        <v>0</v>
      </c>
      <c r="K41" s="63">
        <v>0</v>
      </c>
      <c r="L41" s="63">
        <f t="shared" si="2"/>
        <v>0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189</v>
      </c>
      <c r="C42" s="99"/>
      <c r="D42" s="39">
        <v>0</v>
      </c>
      <c r="E42" s="39">
        <v>0</v>
      </c>
      <c r="F42" s="63">
        <v>120</v>
      </c>
      <c r="G42" s="63">
        <v>120</v>
      </c>
      <c r="H42" s="39">
        <v>89452.77</v>
      </c>
      <c r="I42" s="39">
        <v>65061.51</v>
      </c>
      <c r="J42" s="63">
        <v>0</v>
      </c>
      <c r="K42" s="63">
        <v>0</v>
      </c>
      <c r="L42" s="63">
        <f t="shared" si="2"/>
        <v>89572.77</v>
      </c>
      <c r="M42" s="63">
        <f t="shared" si="10"/>
        <v>65181.51</v>
      </c>
    </row>
    <row r="43" spans="1:20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63">
        <f>7376+2215.6</f>
        <v>9591.6</v>
      </c>
      <c r="G43" s="63">
        <v>9037.7000000000007</v>
      </c>
      <c r="H43" s="39">
        <v>58169.78</v>
      </c>
      <c r="I43" s="39">
        <v>42907.09</v>
      </c>
      <c r="J43" s="63">
        <v>0</v>
      </c>
      <c r="K43" s="63">
        <v>0</v>
      </c>
      <c r="L43" s="63">
        <f>SUM(D43+F43+H43+J43)</f>
        <v>67761.38</v>
      </c>
      <c r="M43" s="63">
        <f t="shared" si="10"/>
        <v>51944.789999999994</v>
      </c>
    </row>
    <row r="44" spans="1:20" ht="47.25" customHeight="1" x14ac:dyDescent="0.25">
      <c r="A44" s="37" t="s">
        <v>53</v>
      </c>
      <c r="B44" s="38" t="s">
        <v>176</v>
      </c>
      <c r="C44" s="99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19939.36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19939.36</v>
      </c>
    </row>
    <row r="45" spans="1:20" ht="47.25" customHeight="1" x14ac:dyDescent="0.25">
      <c r="A45" s="45">
        <v>9</v>
      </c>
      <c r="B45" s="34" t="s">
        <v>177</v>
      </c>
      <c r="C45" s="102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8346.7200000000012</v>
      </c>
      <c r="I45" s="35">
        <f>SUM(I46:I49)</f>
        <v>4722.5200000000004</v>
      </c>
      <c r="J45" s="62">
        <f t="shared" si="13"/>
        <v>0</v>
      </c>
      <c r="K45" s="62">
        <f t="shared" si="13"/>
        <v>0</v>
      </c>
      <c r="L45" s="62">
        <f>SUM(D45+F45+H45+J45)</f>
        <v>8346.7200000000012</v>
      </c>
      <c r="M45" s="62">
        <f t="shared" si="10"/>
        <v>4722.5200000000004</v>
      </c>
    </row>
    <row r="46" spans="1:20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63">
        <v>0</v>
      </c>
      <c r="G46" s="63">
        <v>0</v>
      </c>
      <c r="H46" s="63">
        <v>5233.2</v>
      </c>
      <c r="I46" s="39">
        <v>2823.67</v>
      </c>
      <c r="J46" s="63">
        <v>0</v>
      </c>
      <c r="K46" s="63">
        <v>0</v>
      </c>
      <c r="L46" s="63">
        <f t="shared" si="2"/>
        <v>5233.2</v>
      </c>
      <c r="M46" s="63">
        <f t="shared" si="10"/>
        <v>2823.67</v>
      </c>
    </row>
    <row r="47" spans="1:20" ht="33" customHeight="1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13.85</v>
      </c>
      <c r="J47" s="63">
        <v>0</v>
      </c>
      <c r="K47" s="63">
        <v>0</v>
      </c>
      <c r="L47" s="63">
        <f t="shared" si="2"/>
        <v>405.14</v>
      </c>
      <c r="M47" s="63">
        <f t="shared" si="10"/>
        <v>13.85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885</v>
      </c>
      <c r="J49" s="63">
        <v>0</v>
      </c>
      <c r="K49" s="63">
        <v>0</v>
      </c>
      <c r="L49" s="63">
        <f t="shared" si="2"/>
        <v>1691</v>
      </c>
      <c r="M49" s="63">
        <f t="shared" si="10"/>
        <v>885</v>
      </c>
    </row>
    <row r="50" spans="1:20" ht="61.5" customHeight="1" x14ac:dyDescent="0.25">
      <c r="A50" s="45">
        <v>10</v>
      </c>
      <c r="B50" s="34" t="s">
        <v>178</v>
      </c>
      <c r="C50" s="99" t="s">
        <v>19</v>
      </c>
      <c r="D50" s="35">
        <f>SUM(D51:D52)</f>
        <v>17315.599999999999</v>
      </c>
      <c r="E50" s="35">
        <f>SUM(E51:E52)</f>
        <v>14717.06</v>
      </c>
      <c r="F50" s="62">
        <f t="shared" ref="F50:K50" si="14">SUM(F51:F52)</f>
        <v>105661.8</v>
      </c>
      <c r="G50" s="62">
        <f t="shared" si="14"/>
        <v>83486.63</v>
      </c>
      <c r="H50" s="35">
        <f>SUM(H51:H52)</f>
        <v>13930.95</v>
      </c>
      <c r="I50" s="62">
        <f>SUM(I51:I52)</f>
        <v>9023.23</v>
      </c>
      <c r="J50" s="62">
        <f t="shared" si="14"/>
        <v>0</v>
      </c>
      <c r="K50" s="62">
        <f t="shared" si="14"/>
        <v>0</v>
      </c>
      <c r="L50" s="62">
        <f>SUM(D50+F50+H50+J50)</f>
        <v>136908.35</v>
      </c>
      <c r="M50" s="62">
        <f t="shared" si="10"/>
        <v>107226.92</v>
      </c>
    </row>
    <row r="51" spans="1:20" ht="58.5" customHeight="1" x14ac:dyDescent="0.25">
      <c r="A51" s="37" t="s">
        <v>58</v>
      </c>
      <c r="B51" s="38" t="s">
        <v>190</v>
      </c>
      <c r="C51" s="99"/>
      <c r="D51" s="39">
        <v>0</v>
      </c>
      <c r="E51" s="39">
        <v>0</v>
      </c>
      <c r="F51" s="63">
        <v>0</v>
      </c>
      <c r="G51" s="63">
        <v>0</v>
      </c>
      <c r="H51" s="39">
        <v>13930.95</v>
      </c>
      <c r="I51" s="63">
        <v>9023.23</v>
      </c>
      <c r="J51" s="63">
        <v>0</v>
      </c>
      <c r="K51" s="63">
        <v>0</v>
      </c>
      <c r="L51" s="63">
        <f t="shared" si="2"/>
        <v>13930.95</v>
      </c>
      <c r="M51" s="63">
        <f>SUM(E51+G51+I51+K51)</f>
        <v>9023.23</v>
      </c>
    </row>
    <row r="52" spans="1:20" ht="42.75" x14ac:dyDescent="0.25">
      <c r="A52" s="37" t="s">
        <v>59</v>
      </c>
      <c r="B52" s="38" t="s">
        <v>191</v>
      </c>
      <c r="C52" s="99"/>
      <c r="D52" s="39">
        <v>17315.599999999999</v>
      </c>
      <c r="E52" s="63">
        <v>14717.06</v>
      </c>
      <c r="F52" s="63">
        <v>105661.8</v>
      </c>
      <c r="G52" s="63">
        <v>83486.63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98203.69</v>
      </c>
    </row>
    <row r="53" spans="1:20" ht="58.5" customHeight="1" x14ac:dyDescent="0.25">
      <c r="A53" s="45">
        <v>11</v>
      </c>
      <c r="B53" s="34" t="s">
        <v>179</v>
      </c>
      <c r="C53" s="99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39913.980000000003</v>
      </c>
      <c r="H53" s="35">
        <f>SUM(H54:H57)</f>
        <v>112119.92</v>
      </c>
      <c r="I53" s="62">
        <f>SUM(I54:I57)</f>
        <v>79368.39</v>
      </c>
      <c r="J53" s="62">
        <f t="shared" si="15"/>
        <v>0</v>
      </c>
      <c r="K53" s="62">
        <f t="shared" si="15"/>
        <v>0</v>
      </c>
      <c r="L53" s="62">
        <f>SUM(D53+F53+H53+J53)</f>
        <v>161008.22</v>
      </c>
      <c r="M53" s="62">
        <f t="shared" si="10"/>
        <v>119282.37</v>
      </c>
    </row>
    <row r="54" spans="1:20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5290.17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5290.17</v>
      </c>
    </row>
    <row r="55" spans="1:20" ht="59.25" customHeight="1" x14ac:dyDescent="0.25">
      <c r="A55" s="37" t="s">
        <v>61</v>
      </c>
      <c r="B55" s="38" t="s">
        <v>192</v>
      </c>
      <c r="C55" s="99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733.09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758.19</v>
      </c>
    </row>
    <row r="56" spans="1:20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48740.800000000003</v>
      </c>
      <c r="G56" s="39">
        <v>39766.480000000003</v>
      </c>
      <c r="H56" s="39">
        <v>78982.38</v>
      </c>
      <c r="I56" s="39">
        <v>52992.63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92759.11</v>
      </c>
    </row>
    <row r="57" spans="1:20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122.4</v>
      </c>
      <c r="G57" s="39">
        <v>122.4</v>
      </c>
      <c r="H57" s="39">
        <v>24739.31</v>
      </c>
      <c r="I57" s="39">
        <v>20352.5</v>
      </c>
      <c r="J57" s="63">
        <v>0</v>
      </c>
      <c r="K57" s="63">
        <v>0</v>
      </c>
      <c r="L57" s="63">
        <f t="shared" si="2"/>
        <v>24861.710000000003</v>
      </c>
      <c r="M57" s="63">
        <f t="shared" si="10"/>
        <v>20474.900000000001</v>
      </c>
    </row>
    <row r="58" spans="1:20" ht="57" customHeight="1" x14ac:dyDescent="0.25">
      <c r="A58" s="45">
        <v>12</v>
      </c>
      <c r="B58" s="57" t="s">
        <v>180</v>
      </c>
      <c r="C58" s="102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4677.6899999999996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5356.79</v>
      </c>
      <c r="N58" s="8"/>
      <c r="O58" s="8"/>
    </row>
    <row r="59" spans="1:20" s="18" customFormat="1" ht="42.75" x14ac:dyDescent="0.25">
      <c r="A59" s="43" t="s">
        <v>64</v>
      </c>
      <c r="B59" s="44" t="s">
        <v>193</v>
      </c>
      <c r="C59" s="103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194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390</v>
      </c>
      <c r="J60" s="63">
        <v>0</v>
      </c>
      <c r="K60" s="63">
        <v>0</v>
      </c>
      <c r="L60" s="63">
        <f t="shared" si="2"/>
        <v>1050</v>
      </c>
      <c r="M60" s="63">
        <f t="shared" si="10"/>
        <v>390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300</v>
      </c>
      <c r="J61" s="63">
        <v>0</v>
      </c>
      <c r="K61" s="63">
        <v>0</v>
      </c>
      <c r="L61" s="63">
        <f t="shared" si="2"/>
        <v>558.5</v>
      </c>
      <c r="M61" s="63">
        <f t="shared" si="10"/>
        <v>300</v>
      </c>
      <c r="N61" s="8"/>
      <c r="O61" s="8"/>
    </row>
    <row r="62" spans="1:20" ht="60.75" customHeight="1" x14ac:dyDescent="0.25">
      <c r="A62" s="37" t="s">
        <v>67</v>
      </c>
      <c r="B62" s="44" t="s">
        <v>195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3624.35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3624.35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291.74</v>
      </c>
      <c r="J63" s="63">
        <v>0</v>
      </c>
      <c r="K63" s="63">
        <v>0</v>
      </c>
      <c r="L63" s="63">
        <f t="shared" si="2"/>
        <v>291.74</v>
      </c>
      <c r="M63" s="63">
        <f t="shared" si="10"/>
        <v>291.74</v>
      </c>
      <c r="N63" s="8"/>
      <c r="O63" s="8"/>
    </row>
    <row r="64" spans="1:20" ht="57" x14ac:dyDescent="0.25">
      <c r="A64" s="50">
        <v>13</v>
      </c>
      <c r="B64" s="57" t="s">
        <v>183</v>
      </c>
      <c r="C64" s="99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20099.169999999998</v>
      </c>
      <c r="I64" s="35">
        <f>SUM(I65:I67)</f>
        <v>12673.22</v>
      </c>
      <c r="J64" s="62">
        <f t="shared" si="17"/>
        <v>0</v>
      </c>
      <c r="K64" s="62">
        <f t="shared" si="17"/>
        <v>0</v>
      </c>
      <c r="L64" s="62">
        <f>SUM(D64+F64+H64+J64)</f>
        <v>20099.169999999998</v>
      </c>
      <c r="M64" s="62">
        <f t="shared" si="10"/>
        <v>12673.22</v>
      </c>
    </row>
    <row r="65" spans="1:13" ht="28.5" customHeight="1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2.35</v>
      </c>
      <c r="I65" s="39">
        <v>1.59</v>
      </c>
      <c r="J65" s="63">
        <v>0</v>
      </c>
      <c r="K65" s="63">
        <v>0</v>
      </c>
      <c r="L65" s="63">
        <f t="shared" si="2"/>
        <v>2.35</v>
      </c>
      <c r="M65" s="63">
        <f t="shared" si="10"/>
        <v>1.59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711.3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711.3</v>
      </c>
    </row>
    <row r="67" spans="1:13" ht="62.25" customHeight="1" x14ac:dyDescent="0.25">
      <c r="A67" s="43" t="s">
        <v>153</v>
      </c>
      <c r="B67" s="44" t="s">
        <v>184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18387.16</v>
      </c>
      <c r="I67" s="39">
        <v>11960.33</v>
      </c>
      <c r="J67" s="63">
        <v>0</v>
      </c>
      <c r="K67" s="63">
        <v>0</v>
      </c>
      <c r="L67" s="63">
        <f>SUM(D67+F67+H67+J67)</f>
        <v>18387.16</v>
      </c>
      <c r="M67" s="63">
        <f t="shared" si="10"/>
        <v>11960.33</v>
      </c>
    </row>
    <row r="68" spans="1:13" ht="58.5" customHeight="1" x14ac:dyDescent="0.25">
      <c r="A68" s="50" t="s">
        <v>100</v>
      </c>
      <c r="B68" s="57" t="s">
        <v>196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39367.54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39367.54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39367.54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39367.54</v>
      </c>
    </row>
    <row r="71" spans="1:13" ht="74.25" customHeight="1" x14ac:dyDescent="0.25">
      <c r="A71" s="50" t="s">
        <v>102</v>
      </c>
      <c r="B71" s="57" t="s">
        <v>197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141.29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141.29</v>
      </c>
    </row>
    <row r="72" spans="1:13" ht="60" customHeight="1" x14ac:dyDescent="0.25">
      <c r="A72" s="50" t="s">
        <v>138</v>
      </c>
      <c r="B72" s="57" t="s">
        <v>200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67"/>
    </row>
    <row r="75" spans="1:13" ht="32.25" customHeight="1" x14ac:dyDescent="0.25">
      <c r="A75" s="14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81"/>
    </row>
    <row r="76" spans="1:13" ht="33.75" customHeight="1" x14ac:dyDescent="0.25">
      <c r="A76" s="14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82"/>
    </row>
    <row r="77" spans="1:13" ht="33" customHeight="1" x14ac:dyDescent="0.25">
      <c r="A77" s="14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81"/>
    </row>
    <row r="78" spans="1:13" s="18" customFormat="1" ht="33" customHeight="1" x14ac:dyDescent="0.25">
      <c r="A78" s="19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81"/>
    </row>
    <row r="79" spans="1:13" ht="31.5" customHeight="1" x14ac:dyDescent="0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82"/>
    </row>
    <row r="80" spans="1:13" ht="33" customHeight="1" x14ac:dyDescent="0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81"/>
    </row>
    <row r="81" spans="2:13" ht="33" customHeight="1" x14ac:dyDescent="0.2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83"/>
    </row>
  </sheetData>
  <mergeCells count="30"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1" t="s">
        <v>156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2" t="s">
        <v>2</v>
      </c>
      <c r="B4" s="107" t="s">
        <v>3</v>
      </c>
      <c r="C4" s="95" t="s">
        <v>9</v>
      </c>
      <c r="D4" s="107" t="s">
        <v>23</v>
      </c>
      <c r="E4" s="107"/>
      <c r="F4" s="107" t="s">
        <v>24</v>
      </c>
      <c r="G4" s="107"/>
      <c r="H4" s="107" t="s">
        <v>4</v>
      </c>
      <c r="I4" s="107"/>
      <c r="J4" s="107" t="s">
        <v>5</v>
      </c>
      <c r="K4" s="107"/>
      <c r="L4" s="107" t="s">
        <v>6</v>
      </c>
      <c r="M4" s="107"/>
    </row>
    <row r="5" spans="1:21" ht="33" customHeight="1" x14ac:dyDescent="0.25">
      <c r="A5" s="92"/>
      <c r="B5" s="107"/>
      <c r="C5" s="9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2"/>
      <c r="B6" s="107"/>
      <c r="C6" s="9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9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9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9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9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9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9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9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9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9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9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9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9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0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0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0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9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9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9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9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102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9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9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9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9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9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102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103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9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5"/>
    </row>
    <row r="73" spans="1:13" ht="42" customHeight="1" x14ac:dyDescent="0.25">
      <c r="A73" s="14"/>
      <c r="B73" s="105" t="s">
        <v>141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22" t="s">
        <v>140</v>
      </c>
    </row>
    <row r="74" spans="1:13" ht="42" customHeight="1" x14ac:dyDescent="0.25">
      <c r="A74" s="14"/>
      <c r="B74" s="105" t="s">
        <v>143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22" t="s">
        <v>142</v>
      </c>
    </row>
    <row r="75" spans="1:13" ht="42" customHeight="1" x14ac:dyDescent="0.25">
      <c r="A75" s="14"/>
      <c r="B75" s="105" t="s">
        <v>146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22" t="s">
        <v>145</v>
      </c>
    </row>
    <row r="76" spans="1:13" s="18" customFormat="1" ht="42" customHeight="1" x14ac:dyDescent="0.25">
      <c r="A76" s="19"/>
      <c r="B76" s="105" t="s">
        <v>149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22" t="s">
        <v>147</v>
      </c>
    </row>
    <row r="77" spans="1:13" ht="42" customHeight="1" x14ac:dyDescent="0.25">
      <c r="B77" s="105" t="s">
        <v>150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23" t="s">
        <v>148</v>
      </c>
    </row>
    <row r="78" spans="1:13" ht="42" customHeight="1" x14ac:dyDescent="0.25">
      <c r="B78" s="105" t="s">
        <v>152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23" t="s">
        <v>151</v>
      </c>
    </row>
    <row r="79" spans="1:13" ht="42" customHeight="1" x14ac:dyDescent="0.25">
      <c r="B79" s="105" t="s">
        <v>155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23" t="s">
        <v>154</v>
      </c>
    </row>
    <row r="80" spans="1:13" ht="38.25" customHeight="1" x14ac:dyDescent="0.25">
      <c r="B80" s="105" t="s">
        <v>157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6"/>
      <c r="M80" s="23" t="s">
        <v>159</v>
      </c>
    </row>
    <row r="81" spans="2:13" ht="42" customHeight="1" x14ac:dyDescent="0.25">
      <c r="B81" s="105" t="s">
        <v>152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23" t="s">
        <v>160</v>
      </c>
    </row>
    <row r="82" spans="2:13" ht="43.5" customHeight="1" x14ac:dyDescent="0.25">
      <c r="B82" s="105" t="s">
        <v>158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6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2023-10-06T09:40:57Z</cp:lastPrinted>
  <dcterms:created xsi:type="dcterms:W3CDTF">2015-10-02T05:38:20Z</dcterms:created>
  <dcterms:modified xsi:type="dcterms:W3CDTF">2023-10-11T09:59:17Z</dcterms:modified>
</cp:coreProperties>
</file>