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Экономика\!Документы\_ТамакуловаТВ\Муниципальные программы, стратегия 2020\Отчеты\2023\"/>
    </mc:Choice>
  </mc:AlternateContent>
  <bookViews>
    <workbookView xWindow="360" yWindow="-300" windowWidth="15255" windowHeight="651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Лист1!$A$1:$R$74</definedName>
  </definedNames>
  <calcPr calcId="162913"/>
</workbook>
</file>

<file path=xl/calcChain.xml><?xml version="1.0" encoding="utf-8"?>
<calcChain xmlns="http://schemas.openxmlformats.org/spreadsheetml/2006/main">
  <c r="E50" i="1" l="1"/>
  <c r="L33" i="1" l="1"/>
  <c r="F43" i="1"/>
  <c r="M33" i="1" l="1"/>
  <c r="H53" i="1" l="1"/>
  <c r="M59" i="1" l="1"/>
  <c r="L59" i="1"/>
  <c r="L67" i="1"/>
  <c r="L70" i="1"/>
  <c r="M11" i="1" l="1"/>
  <c r="E8" i="1" l="1"/>
  <c r="D8" i="1"/>
  <c r="E35" i="1" l="1"/>
  <c r="F35" i="1"/>
  <c r="G35" i="1"/>
  <c r="H35" i="1"/>
  <c r="I35" i="1"/>
  <c r="J35" i="1"/>
  <c r="K35" i="1"/>
  <c r="D35" i="1"/>
  <c r="L37" i="1"/>
  <c r="M70" i="1" l="1"/>
  <c r="M69" i="1"/>
  <c r="L69" i="1"/>
  <c r="E68" i="1" l="1"/>
  <c r="F68" i="1"/>
  <c r="G68" i="1"/>
  <c r="H68" i="1"/>
  <c r="I68" i="1"/>
  <c r="J68" i="1"/>
  <c r="K68" i="1"/>
  <c r="D68" i="1"/>
  <c r="M68" i="1" l="1"/>
  <c r="L68" i="1"/>
  <c r="M70" i="3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D64" i="3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D58" i="3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D53" i="3"/>
  <c r="L53" i="3" s="1"/>
  <c r="M52" i="3"/>
  <c r="L52" i="3"/>
  <c r="M51" i="3"/>
  <c r="L51" i="3"/>
  <c r="K50" i="3"/>
  <c r="J50" i="3"/>
  <c r="I50" i="3"/>
  <c r="H50" i="3"/>
  <c r="G50" i="3"/>
  <c r="F50" i="3"/>
  <c r="E50" i="3"/>
  <c r="D50" i="3"/>
  <c r="L50" i="3" s="1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M45" i="3" s="1"/>
  <c r="D45" i="3"/>
  <c r="L45" i="3" s="1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D40" i="3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D35" i="3"/>
  <c r="L35" i="3" s="1"/>
  <c r="R34" i="3"/>
  <c r="Q34" i="3"/>
  <c r="N34" i="3"/>
  <c r="M34" i="3"/>
  <c r="O34" i="3" s="1"/>
  <c r="L34" i="3"/>
  <c r="R33" i="3"/>
  <c r="Q33" i="3"/>
  <c r="M33" i="3"/>
  <c r="O33" i="3" s="1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D23" i="3"/>
  <c r="M22" i="3"/>
  <c r="L22" i="3"/>
  <c r="M21" i="3"/>
  <c r="L21" i="3"/>
  <c r="K20" i="3"/>
  <c r="J20" i="3"/>
  <c r="I20" i="3"/>
  <c r="H20" i="3"/>
  <c r="G20" i="3"/>
  <c r="G7" i="3" s="1"/>
  <c r="F20" i="3"/>
  <c r="E20" i="3"/>
  <c r="D20" i="3"/>
  <c r="M19" i="3"/>
  <c r="L19" i="3"/>
  <c r="M18" i="3"/>
  <c r="L18" i="3"/>
  <c r="M17" i="3"/>
  <c r="L17" i="3"/>
  <c r="K16" i="3"/>
  <c r="J16" i="3"/>
  <c r="I16" i="3"/>
  <c r="H16" i="3"/>
  <c r="G16" i="3"/>
  <c r="F16" i="3"/>
  <c r="E16" i="3"/>
  <c r="D16" i="3"/>
  <c r="M15" i="3"/>
  <c r="L15" i="3"/>
  <c r="M14" i="3"/>
  <c r="L14" i="3"/>
  <c r="M13" i="3"/>
  <c r="L13" i="3"/>
  <c r="K12" i="3"/>
  <c r="K7" i="3" s="1"/>
  <c r="J12" i="3"/>
  <c r="I12" i="3"/>
  <c r="H12" i="3"/>
  <c r="G12" i="3"/>
  <c r="F12" i="3"/>
  <c r="E12" i="3"/>
  <c r="D12" i="3"/>
  <c r="M11" i="3"/>
  <c r="L11" i="3"/>
  <c r="M10" i="3"/>
  <c r="L10" i="3"/>
  <c r="M9" i="3"/>
  <c r="L9" i="3"/>
  <c r="L8" i="3" s="1"/>
  <c r="K8" i="3"/>
  <c r="J8" i="3"/>
  <c r="I8" i="3"/>
  <c r="H8" i="3"/>
  <c r="G8" i="3"/>
  <c r="F8" i="3"/>
  <c r="E8" i="3"/>
  <c r="D8" i="3"/>
  <c r="D7" i="3" s="1"/>
  <c r="I45" i="1"/>
  <c r="H45" i="1"/>
  <c r="E7" i="3" l="1"/>
  <c r="M35" i="3"/>
  <c r="M50" i="3"/>
  <c r="M53" i="3"/>
  <c r="H7" i="3"/>
  <c r="L16" i="3"/>
  <c r="L40" i="3"/>
  <c r="M16" i="3"/>
  <c r="M40" i="3"/>
  <c r="M58" i="3"/>
  <c r="I7" i="3"/>
  <c r="L58" i="3"/>
  <c r="M64" i="3"/>
  <c r="L64" i="3"/>
  <c r="F7" i="3"/>
  <c r="J7" i="3"/>
  <c r="L12" i="3"/>
  <c r="L20" i="3"/>
  <c r="M8" i="3"/>
  <c r="M12" i="3"/>
  <c r="M20" i="3"/>
  <c r="M23" i="3"/>
  <c r="R30" i="3"/>
  <c r="L23" i="3"/>
  <c r="Q30" i="3"/>
  <c r="L30" i="3"/>
  <c r="N30" i="3" s="1"/>
  <c r="M30" i="3"/>
  <c r="O30" i="3" s="1"/>
  <c r="I8" i="1"/>
  <c r="M7" i="3" l="1"/>
  <c r="R7" i="3" s="1"/>
  <c r="L7" i="3"/>
  <c r="I64" i="1"/>
  <c r="H64" i="1"/>
  <c r="I58" i="1"/>
  <c r="H58" i="1"/>
  <c r="I53" i="1"/>
  <c r="I50" i="1"/>
  <c r="H50" i="1"/>
  <c r="I40" i="1"/>
  <c r="H40" i="1"/>
  <c r="I30" i="1"/>
  <c r="H30" i="1"/>
  <c r="I23" i="1"/>
  <c r="H23" i="1"/>
  <c r="I20" i="1"/>
  <c r="H20" i="1"/>
  <c r="I16" i="1"/>
  <c r="H16" i="1"/>
  <c r="I12" i="1"/>
  <c r="H12" i="1"/>
  <c r="H8" i="1"/>
  <c r="H7" i="1" l="1"/>
  <c r="O7" i="3"/>
  <c r="Q7" i="3"/>
  <c r="N7" i="3"/>
  <c r="I7" i="1"/>
  <c r="G8" i="1" l="1"/>
  <c r="M51" i="1"/>
  <c r="M72" i="1" l="1"/>
  <c r="L72" i="1"/>
  <c r="R34" i="1"/>
  <c r="Q34" i="1"/>
  <c r="R33" i="1"/>
  <c r="Q33" i="1"/>
  <c r="M17" i="1"/>
  <c r="M39" i="1"/>
  <c r="L11" i="1"/>
  <c r="G50" i="1"/>
  <c r="L43" i="1"/>
  <c r="M71" i="1"/>
  <c r="L71" i="1"/>
  <c r="L52" i="1"/>
  <c r="M37" i="1"/>
  <c r="M52" i="1"/>
  <c r="G23" i="1"/>
  <c r="M44" i="1"/>
  <c r="N33" i="1"/>
  <c r="L31" i="1"/>
  <c r="M27" i="1"/>
  <c r="M67" i="1"/>
  <c r="M32" i="1"/>
  <c r="L27" i="1"/>
  <c r="L17" i="1"/>
  <c r="F53" i="1"/>
  <c r="D16" i="1"/>
  <c r="M66" i="1"/>
  <c r="M65" i="1"/>
  <c r="M63" i="1"/>
  <c r="M62" i="1"/>
  <c r="M61" i="1"/>
  <c r="M60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O33" i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6" i="1"/>
  <c r="L65" i="1"/>
  <c r="L63" i="1"/>
  <c r="L62" i="1"/>
  <c r="L61" i="1"/>
  <c r="L60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F8" i="1"/>
  <c r="J8" i="1"/>
  <c r="K8" i="1"/>
  <c r="J7" i="1" l="1"/>
  <c r="L30" i="1"/>
  <c r="E7" i="1"/>
  <c r="D7" i="1"/>
  <c r="L23" i="1"/>
  <c r="K7" i="1"/>
  <c r="G7" i="1"/>
  <c r="L35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M30" i="1"/>
  <c r="Q30" i="1"/>
  <c r="L16" i="1"/>
  <c r="M12" i="1"/>
  <c r="L20" i="1"/>
  <c r="L7" i="1" l="1"/>
  <c r="M7" i="1"/>
  <c r="O30" i="1"/>
  <c r="N30" i="1"/>
  <c r="N7" i="1" l="1"/>
  <c r="O7" i="1"/>
  <c r="R7" i="1"/>
  <c r="Q7" i="1"/>
</calcChain>
</file>

<file path=xl/sharedStrings.xml><?xml version="1.0" encoding="utf-8"?>
<sst xmlns="http://schemas.openxmlformats.org/spreadsheetml/2006/main" count="344" uniqueCount="202">
  <si>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</si>
  <si>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</si>
  <si>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</si>
  <si>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</si>
  <si>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</si>
  <si>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</si>
  <si>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</si>
  <si>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</si>
  <si>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</si>
  <si>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</si>
  <si>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</si>
  <si>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</si>
  <si>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</si>
  <si>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</si>
  <si>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</si>
  <si>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</si>
  <si>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</si>
  <si>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</si>
  <si>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</si>
  <si>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</si>
  <si>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</si>
  <si>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</si>
  <si>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</si>
  <si>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</si>
  <si>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</si>
  <si>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</si>
  <si>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</si>
  <si>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</si>
  <si>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</si>
  <si>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</si>
  <si>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</si>
  <si>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</si>
  <si>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</si>
  <si>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</si>
  <si>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</si>
  <si>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</si>
  <si>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</si>
  <si>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</si>
  <si>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</si>
  <si>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</si>
  <si>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</si>
  <si>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</si>
  <si>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</si>
  <si>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</si>
  <si>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</si>
  <si>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</si>
  <si>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</si>
  <si>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</si>
  <si>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</si>
  <si>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</si>
  <si>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</si>
  <si>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</si>
  <si>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</si>
  <si>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</si>
  <si>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</si>
  <si>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</si>
  <si>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</si>
  <si>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</si>
  <si>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</si>
  <si>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</si>
  <si>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</si>
  <si>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</si>
  <si>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</si>
  <si>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</si>
  <si>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</si>
  <si>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</si>
  <si>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</si>
  <si>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</si>
  <si>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</si>
  <si>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</si>
  <si>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</si>
  <si>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</si>
  <si>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</si>
  <si>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</si>
  <si>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</si>
  <si>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</si>
  <si>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</si>
  <si>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</si>
  <si>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</si>
  <si>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</si>
  <si>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</si>
  <si>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</si>
  <si>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</si>
  <si>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</si>
  <si>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</si>
  <si>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</si>
  <si>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</si>
  <si>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</si>
  <si>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</si>
  <si>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</si>
  <si>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</si>
  <si>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</si>
  <si>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</si>
  <si>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</si>
  <si>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</si>
  <si>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</si>
  <si>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</si>
  <si>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</si>
  <si>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</si>
  <si>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</si>
  <si>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</si>
  <si>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</si>
  <si>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</si>
  <si>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</si>
  <si>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</si>
  <si>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</si>
  <si>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</si>
  <si>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</si>
  <si>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</si>
  <si>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</si>
  <si>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</si>
  <si>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</si>
  <si>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</si>
  <si>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</si>
  <si>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</si>
  <si>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</si>
  <si>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</si>
  <si>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</si>
  <si>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</si>
  <si>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</si>
  <si>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</si>
  <si>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</si>
  <si>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</si>
  <si>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</si>
  <si>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</si>
  <si>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</si>
  <si>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</si>
  <si>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</si>
  <si>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</si>
  <si>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</si>
  <si>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</si>
  <si>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</si>
  <si>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</si>
  <si>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</si>
  <si>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</si>
  <si>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</si>
  <si>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</si>
  <si>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</si>
  <si>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</si>
  <si>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</si>
  <si>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</si>
  <si>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</si>
  <si>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</si>
  <si>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</si>
  <si>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</si>
  <si>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</si>
  <si>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</si>
  <si>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</si>
  <si>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</si>
  <si>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</si>
  <si>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</si>
  <si>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</si>
  <si>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</si>
  <si>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</si>
  <si>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</si>
  <si>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</si>
  <si>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</si>
  <si>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</si>
  <si>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</si>
  <si>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</si>
  <si>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</si>
  <si>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</si>
  <si>
    <t>14.1</t>
  </si>
  <si>
    <t>14.2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</si>
  <si>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</si>
  <si>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</si>
  <si>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Подпрограмма «Комплексное благоустройство дворовых территорий Невьянского городского округа»</t>
  </si>
  <si>
    <t>Подпрограмма «Комплексное благоустройство общественных территорий Невьянского городского округа»</t>
  </si>
  <si>
    <t>Муниципальная программа «Совершенствование муниципального управления на территории Невьянского городского округа до 2027 года»,  в том числе:</t>
  </si>
  <si>
    <t>Муниципальная программа «Обеспечение общественной безопасности населения Невьянского городского округа до 2027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</si>
  <si>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2027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</si>
  <si>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2027 года»,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</si>
  <si>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года», в том числе:</t>
  </si>
  <si>
    <t>Муниципальная программа «Развитие системы образования в Невьянском городском округе до 2027 года»,  в том числе:</t>
  </si>
  <si>
    <t>Подпрограмма «Обеспечение реализации муниципальной программы «Развитие муниципальной системы образования в Невьянском городском округе до 2027 года»</t>
  </si>
  <si>
    <t>Муниципальная программа «Развитие культуры и туризма в Невьянском городском округе до 2027 года»</t>
  </si>
  <si>
    <t>Подпрограмма «Обеспечение реализации  программы «Развитие культуры и туризма в Невьянском городском округе до 2027 года»</t>
  </si>
  <si>
    <t>Муниципальная программа «Новое качество жизни жителей Невьянского городского округа до  2027 года»,  в том числе:</t>
  </si>
  <si>
    <t>Муниципальная программа «Социальная поддержка и социальное обслуживание населения Невьянского городского округа до 2027 года», в том числе:</t>
  </si>
  <si>
    <t>Муниципальная программа «Развитие физической культуры, спорта и молодежной политики в Невьянском городском округе до 2027 года»,  в том числе:</t>
  </si>
  <si>
    <t>Муниципальная программа «Содействие социально-экономическому развитию Невьянского городского округа до 2027 года», в том числе:</t>
  </si>
  <si>
    <t>Подпрограмма «Развитие  агропромышленного комплекса, потребительского рынка в Невьянском городском округе до 2027 года»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</si>
  <si>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2027 года»</t>
  </si>
  <si>
    <t>Муниципальная программа «Управление муниципальными финансами Невьянского городского округа до 2027 года»,  в том числе:</t>
  </si>
  <si>
    <t>Подпрограмма «Обеспечение реализации муниципальной программы «Управление муниципальными финансами Невьянского городского округа до 2027 года»</t>
  </si>
  <si>
    <t>Подпрограмма «Противодействие коррупции в Невьянском городском округе на 2020- 2027 годы»</t>
  </si>
  <si>
    <t>Подпрограмма  «Обеспечение реализации муниципальной программы «Совершенствование муниципального управления на территории Невьянского городского округа на 2020-2027 годы»</t>
  </si>
  <si>
    <t>Подпрограмма «Энергосбережение и повышение энергетической эффективности в Невьянском городском округе» на 2020-2027 годы»</t>
  </si>
  <si>
    <t>Подпрограмма «Развитие туризма в Невьянском городском округе на 2020-2027 годы»</t>
  </si>
  <si>
    <t>Подпрограмма «Развитие культуры в Невьянском городском округе» на 2020-2027 годы</t>
  </si>
  <si>
    <t>Подпрограмма «Дополнительные меры социальной поддержки населения Невьянского городского округа на 2020 -2027 годы»</t>
  </si>
  <si>
    <t>Подпрограмма «Адресная поддержка населения Невьянского городского округа  на 2020-2027 годы»</t>
  </si>
  <si>
    <t>Подпрограмма «Патриотическое воспитание  и подготовка к военной службе молодежи в   Невьянском городском округе на 2020 - 2027 годы»</t>
  </si>
  <si>
    <t>Подпрограмма «Комплексное развитие сельских территорий Невьянского городского округа на 2020-2027 годы»</t>
  </si>
  <si>
    <t>Подпрограмма «Содействие развитию малого и среднего предпринимательства в Невьянском городском округе на 2020-2027 годы»</t>
  </si>
  <si>
    <t>Подпрограмма «Поддержка социально ориентированных некоммерческих организаций в Невьянском городском округе на 2020-2027 годы»</t>
  </si>
  <si>
    <t>Муниципальная программа «Формирование современной городской среды на территории Невьянского городского округа в период 2020-2027 годы»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</si>
  <si>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2020-2027 годы» </t>
  </si>
  <si>
    <t>на 2023г.</t>
  </si>
  <si>
    <t>Муниципальная программа «Развитие транспортной инфраструктуры, дорожного хозяйства в Невьянском городском округе до 2027 года», в том числе:</t>
  </si>
  <si>
    <t xml:space="preserve">Муниципальная программа «Профилактика терроризма, а также минимизация и (или) ликвидация последствий его проявлений в Невьянском городском округе до 2027 года» </t>
  </si>
  <si>
    <t xml:space="preserve">Отчет о реализации муниципальных программ Невьянского городского округа за ноябрь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</si>
</sst>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9.5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  <font>
      <b/>
      <sz val="11"/>
      <name val="Liberation Serif"/>
      <family val="1"/>
      <charset val="204"/>
    </font>
    <font>
      <sz val="12"/>
      <color rgb="FFFF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9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right" vertical="top"/>
    </xf>
    <xf numFmtId="4" fontId="2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" fillId="0" borderId="0" xfId="0" applyFont="1" applyFill="1" applyAlignment="1">
      <alignment horizontal="center" wrapText="1"/>
    </xf>
    <xf numFmtId="0" fontId="10" fillId="0" borderId="0" xfId="0" applyFont="1"/>
    <xf numFmtId="49" fontId="22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11" fillId="0" borderId="0" xfId="0" applyFont="1"/>
    <xf numFmtId="4" fontId="11" fillId="0" borderId="0" xfId="0" applyNumberFormat="1" applyFont="1" applyFill="1"/>
    <xf numFmtId="49" fontId="23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1" fillId="0" borderId="0" xfId="0" applyFont="1" applyFill="1"/>
    <xf numFmtId="0" fontId="16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3" fillId="0" borderId="0" xfId="0" applyFont="1" applyFill="1" applyBorder="1" applyAlignment="1">
      <alignment horizontal="center" vertical="top" wrapText="1"/>
    </xf>
    <xf numFmtId="14" fontId="23" fillId="0" borderId="0" xfId="0" applyNumberFormat="1" applyFont="1" applyFill="1" applyBorder="1" applyAlignment="1">
      <alignment horizontal="center" vertical="top" wrapText="1"/>
    </xf>
    <xf numFmtId="14" fontId="19" fillId="0" borderId="0" xfId="0" applyNumberFormat="1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top"/>
    </xf>
    <xf numFmtId="0" fontId="16" fillId="0" borderId="1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right"/>
    </xf>
    <xf numFmtId="0" fontId="21" fillId="0" borderId="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center" vertical="top" wrapText="1"/>
    </xf>
    <xf numFmtId="4" fontId="26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view="pageBreakPreview" topLeftCell="A4" zoomScale="80" zoomScaleSheetLayoutView="80" workbookViewId="0">
      <selection activeCell="S10" sqref="S10"/>
    </sheetView>
  </sheetViews>
  <sheetFormatPr defaultRowHeight="33" customHeight="1" x14ac:dyDescent="0.25"/>
  <cols>
    <col min="1" max="1" width="5.28515625" style="4" customWidth="1"/>
    <col min="2" max="2" width="42.5703125" style="59" customWidth="1"/>
    <col min="3" max="3" width="16" style="1" customWidth="1"/>
    <col min="4" max="4" width="12.28515625" style="6" customWidth="1"/>
    <col min="5" max="5" width="12.140625" style="6" customWidth="1"/>
    <col min="6" max="6" width="13.85546875" style="6" customWidth="1"/>
    <col min="7" max="7" width="14.28515625" style="6" customWidth="1"/>
    <col min="8" max="8" width="17.28515625" style="6" customWidth="1"/>
    <col min="9" max="9" width="16.42578125" style="6" customWidth="1"/>
    <col min="10" max="11" width="10.85546875" style="66" customWidth="1"/>
    <col min="12" max="12" width="14.7109375" style="88" customWidth="1"/>
    <col min="13" max="13" width="14.5703125" style="66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3.42578125" customWidth="1"/>
  </cols>
  <sheetData>
    <row r="1" spans="1:21" ht="9" customHeight="1" x14ac:dyDescent="0.25">
      <c r="A1" s="24"/>
      <c r="B1" s="25"/>
      <c r="C1" s="26"/>
      <c r="D1" s="28"/>
      <c r="E1" s="28"/>
      <c r="F1" s="28"/>
      <c r="G1" s="28"/>
      <c r="H1" s="28"/>
      <c r="I1" s="28"/>
      <c r="J1" s="60"/>
      <c r="K1" s="60"/>
      <c r="L1" s="86"/>
      <c r="M1" s="60"/>
    </row>
    <row r="2" spans="1:21" ht="17.25" customHeight="1" x14ac:dyDescent="0.25">
      <c r="A2" s="97" t="s">
        <v>201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21" ht="15" customHeight="1" x14ac:dyDescent="0.25">
      <c r="A3" s="24"/>
      <c r="B3" s="25"/>
      <c r="C3" s="26"/>
      <c r="D3" s="28"/>
      <c r="E3" s="28"/>
      <c r="F3" s="28"/>
      <c r="G3" s="28"/>
      <c r="H3" s="28"/>
      <c r="I3" s="28"/>
      <c r="J3" s="60"/>
      <c r="K3" s="60"/>
      <c r="L3" s="86"/>
      <c r="M3" s="60" t="s">
        <v>1</v>
      </c>
    </row>
    <row r="4" spans="1:21" ht="27.75" customHeight="1" x14ac:dyDescent="0.25">
      <c r="A4" s="98" t="s">
        <v>2</v>
      </c>
      <c r="B4" s="99" t="s">
        <v>3</v>
      </c>
      <c r="C4" s="101" t="s">
        <v>9</v>
      </c>
      <c r="D4" s="100" t="s">
        <v>23</v>
      </c>
      <c r="E4" s="100"/>
      <c r="F4" s="100" t="s">
        <v>24</v>
      </c>
      <c r="G4" s="100"/>
      <c r="H4" s="100" t="s">
        <v>4</v>
      </c>
      <c r="I4" s="100"/>
      <c r="J4" s="104" t="s">
        <v>5</v>
      </c>
      <c r="K4" s="104"/>
      <c r="L4" s="104" t="s">
        <v>6</v>
      </c>
      <c r="M4" s="104"/>
    </row>
    <row r="5" spans="1:21" ht="33" customHeight="1" x14ac:dyDescent="0.25">
      <c r="A5" s="98"/>
      <c r="B5" s="99"/>
      <c r="C5" s="102"/>
      <c r="D5" s="89" t="s">
        <v>7</v>
      </c>
      <c r="E5" s="89" t="s">
        <v>8</v>
      </c>
      <c r="F5" s="89" t="s">
        <v>7</v>
      </c>
      <c r="G5" s="89" t="s">
        <v>8</v>
      </c>
      <c r="H5" s="89" t="s">
        <v>7</v>
      </c>
      <c r="I5" s="89" t="s">
        <v>8</v>
      </c>
      <c r="J5" s="61" t="s">
        <v>7</v>
      </c>
      <c r="K5" s="61" t="s">
        <v>8</v>
      </c>
      <c r="L5" s="87" t="s">
        <v>7</v>
      </c>
      <c r="M5" s="61" t="s">
        <v>8</v>
      </c>
      <c r="S5" s="7"/>
      <c r="T5" s="7"/>
      <c r="U5" s="7"/>
    </row>
    <row r="6" spans="1:21" ht="33" customHeight="1" x14ac:dyDescent="0.25">
      <c r="A6" s="98"/>
      <c r="B6" s="99"/>
      <c r="C6" s="103"/>
      <c r="D6" s="89" t="s">
        <v>198</v>
      </c>
      <c r="E6" s="89" t="s">
        <v>198</v>
      </c>
      <c r="F6" s="89" t="s">
        <v>198</v>
      </c>
      <c r="G6" s="89" t="s">
        <v>198</v>
      </c>
      <c r="H6" s="89" t="s">
        <v>198</v>
      </c>
      <c r="I6" s="89" t="s">
        <v>198</v>
      </c>
      <c r="J6" s="78" t="s">
        <v>198</v>
      </c>
      <c r="K6" s="78" t="s">
        <v>198</v>
      </c>
      <c r="L6" s="85" t="s">
        <v>198</v>
      </c>
      <c r="M6" s="78" t="s">
        <v>198</v>
      </c>
      <c r="Q6" s="16"/>
      <c r="R6" s="16"/>
      <c r="S6" s="68"/>
    </row>
    <row r="7" spans="1:21" ht="19.5" customHeight="1" x14ac:dyDescent="0.25">
      <c r="A7" s="32"/>
      <c r="B7" s="34" t="s">
        <v>0</v>
      </c>
      <c r="C7" s="34"/>
      <c r="D7" s="35">
        <f>SUM(D8+D12+D16+D20+D23+D30+D35+D40+D45+D50+D53+D58+D64+D68+D71+D72)</f>
        <v>18428.379999999997</v>
      </c>
      <c r="E7" s="62">
        <f>SUM(E8+E12+E16+E20+E23+E30+E35+E40+E45+E50+E53+E58+E64+E68+E71+E72)</f>
        <v>17864.239999999998</v>
      </c>
      <c r="F7" s="62">
        <f t="shared" ref="F7:K7" si="0">SUM(F8+F12+F16+F20+F23+F30+F35+F40+F45+F50+F53+F58+F64+F68+F71+F72)</f>
        <v>1262572.3900000001</v>
      </c>
      <c r="G7" s="62">
        <f t="shared" si="0"/>
        <v>1034510.12</v>
      </c>
      <c r="H7" s="62">
        <f>SUM(H8+H12+H16+H20+H23+H30+H35+H40+H45+H50+H53+H58+H64+H68+H71+H72)</f>
        <v>1406744.1799999997</v>
      </c>
      <c r="I7" s="62">
        <f t="shared" si="0"/>
        <v>1072867.7099999997</v>
      </c>
      <c r="J7" s="62">
        <f t="shared" si="0"/>
        <v>6880.96</v>
      </c>
      <c r="K7" s="62">
        <f t="shared" si="0"/>
        <v>639.57000000000005</v>
      </c>
      <c r="L7" s="62">
        <f>SUM(L8+L12+L16+L20+L23+L30+L35+L40+L45+L50+L53+L58+L64+L68+L71+L72)</f>
        <v>2694625.9099999997</v>
      </c>
      <c r="M7" s="62">
        <f>SUM(M8+M12+M16+M20+M23+M30+M35+M40+M45+M50+M53+M58+M64+M68+M71+M72)</f>
        <v>2125881.6399999997</v>
      </c>
      <c r="N7" s="7">
        <f>L7-J7</f>
        <v>2687744.9499999997</v>
      </c>
      <c r="O7" s="7">
        <f>M7-K7</f>
        <v>2125242.0699999998</v>
      </c>
      <c r="P7" s="2"/>
      <c r="Q7" s="17">
        <f>L7-J7</f>
        <v>2687744.9499999997</v>
      </c>
      <c r="R7" s="17">
        <f>M7-K7</f>
        <v>2125242.0699999998</v>
      </c>
      <c r="S7" s="20"/>
      <c r="T7" s="21"/>
      <c r="U7" s="7"/>
    </row>
    <row r="8" spans="1:21" ht="71.25" x14ac:dyDescent="0.25">
      <c r="A8" s="36">
        <v>1</v>
      </c>
      <c r="B8" s="34" t="s">
        <v>168</v>
      </c>
      <c r="C8" s="91" t="s">
        <v>10</v>
      </c>
      <c r="D8" s="35">
        <f>SUM(D9:D11)</f>
        <v>10</v>
      </c>
      <c r="E8" s="35">
        <f>SUM(E9:E11)</f>
        <v>10</v>
      </c>
      <c r="F8" s="35">
        <f t="shared" ref="F8:M8" si="1">SUM(F9:F11)</f>
        <v>476.6</v>
      </c>
      <c r="G8" s="35">
        <f t="shared" si="1"/>
        <v>423.32</v>
      </c>
      <c r="H8" s="35">
        <f>SUM(H9:H11)</f>
        <v>100214.76</v>
      </c>
      <c r="I8" s="35">
        <f>SUM(I9:I11)</f>
        <v>76462.26999999999</v>
      </c>
      <c r="J8" s="62">
        <f t="shared" si="1"/>
        <v>0</v>
      </c>
      <c r="K8" s="62">
        <f t="shared" si="1"/>
        <v>0</v>
      </c>
      <c r="L8" s="62">
        <f>SUM(L9:L11)</f>
        <v>100701.36</v>
      </c>
      <c r="M8" s="62">
        <f t="shared" si="1"/>
        <v>76895.59</v>
      </c>
      <c r="T8" s="7"/>
    </row>
    <row r="9" spans="1:21" ht="28.5" x14ac:dyDescent="0.25">
      <c r="A9" s="37" t="s">
        <v>25</v>
      </c>
      <c r="B9" s="38" t="s">
        <v>71</v>
      </c>
      <c r="C9" s="91"/>
      <c r="D9" s="39">
        <v>0</v>
      </c>
      <c r="E9" s="39">
        <v>0</v>
      </c>
      <c r="F9" s="39">
        <v>0</v>
      </c>
      <c r="G9" s="39">
        <v>0</v>
      </c>
      <c r="H9" s="39">
        <v>239</v>
      </c>
      <c r="I9" s="39">
        <v>204.79</v>
      </c>
      <c r="J9" s="63">
        <v>0</v>
      </c>
      <c r="K9" s="63">
        <v>0</v>
      </c>
      <c r="L9" s="63">
        <f>SUM(D9+F9+H9+J9)</f>
        <v>239</v>
      </c>
      <c r="M9" s="63">
        <f>SUM(E9+G9+I9+K9)</f>
        <v>204.79</v>
      </c>
    </row>
    <row r="10" spans="1:21" ht="42.75" x14ac:dyDescent="0.25">
      <c r="A10" s="37" t="s">
        <v>26</v>
      </c>
      <c r="B10" s="38" t="s">
        <v>185</v>
      </c>
      <c r="C10" s="91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20</v>
      </c>
      <c r="J10" s="63">
        <v>0</v>
      </c>
      <c r="K10" s="63">
        <v>0</v>
      </c>
      <c r="L10" s="63">
        <f t="shared" ref="L10:L66" si="2">SUM(D10+F10+H10+J10)</f>
        <v>20</v>
      </c>
      <c r="M10" s="63">
        <f t="shared" ref="M10:M23" si="3">SUM(E10+G10+I10+K10)</f>
        <v>20</v>
      </c>
      <c r="T10" s="7"/>
    </row>
    <row r="11" spans="1:21" ht="75.75" customHeight="1" x14ac:dyDescent="0.25">
      <c r="A11" s="37" t="s">
        <v>27</v>
      </c>
      <c r="B11" s="38" t="s">
        <v>186</v>
      </c>
      <c r="C11" s="40"/>
      <c r="D11" s="39">
        <v>10</v>
      </c>
      <c r="E11" s="39">
        <v>10</v>
      </c>
      <c r="F11" s="39">
        <v>476.6</v>
      </c>
      <c r="G11" s="39">
        <v>423.32</v>
      </c>
      <c r="H11" s="39">
        <v>99955.76</v>
      </c>
      <c r="I11" s="39">
        <v>76237.48</v>
      </c>
      <c r="J11" s="63">
        <v>0</v>
      </c>
      <c r="K11" s="63">
        <v>0</v>
      </c>
      <c r="L11" s="63">
        <f>SUM(D11+F11+H11+J11)</f>
        <v>100442.36</v>
      </c>
      <c r="M11" s="63">
        <f>SUM(E11+G11+I11+K11)</f>
        <v>76670.8</v>
      </c>
    </row>
    <row r="12" spans="1:21" ht="60" customHeight="1" x14ac:dyDescent="0.25">
      <c r="A12" s="36">
        <v>2</v>
      </c>
      <c r="B12" s="34" t="s">
        <v>169</v>
      </c>
      <c r="C12" s="91" t="s">
        <v>11</v>
      </c>
      <c r="D12" s="35">
        <f>SUM(D13:D15)</f>
        <v>0</v>
      </c>
      <c r="E12" s="35">
        <f t="shared" ref="E12:K12" si="4">SUM(E13:E15)</f>
        <v>0</v>
      </c>
      <c r="F12" s="35">
        <f t="shared" si="4"/>
        <v>0</v>
      </c>
      <c r="G12" s="35">
        <f t="shared" si="4"/>
        <v>0</v>
      </c>
      <c r="H12" s="35">
        <f>SUM(H13:H15)</f>
        <v>14871.71</v>
      </c>
      <c r="I12" s="35">
        <f>SUM(I13:I15)</f>
        <v>11903.310000000001</v>
      </c>
      <c r="J12" s="62">
        <f t="shared" si="4"/>
        <v>0</v>
      </c>
      <c r="K12" s="62">
        <f t="shared" si="4"/>
        <v>0</v>
      </c>
      <c r="L12" s="62">
        <f>SUM(D12+F12+H12+J12)</f>
        <v>14871.71</v>
      </c>
      <c r="M12" s="62">
        <f t="shared" si="3"/>
        <v>11903.310000000001</v>
      </c>
    </row>
    <row r="13" spans="1:21" ht="47.25" customHeight="1" x14ac:dyDescent="0.25">
      <c r="A13" s="37" t="s">
        <v>28</v>
      </c>
      <c r="B13" s="38" t="s">
        <v>72</v>
      </c>
      <c r="C13" s="91"/>
      <c r="D13" s="39">
        <v>0</v>
      </c>
      <c r="E13" s="39">
        <v>0</v>
      </c>
      <c r="F13" s="39">
        <v>0</v>
      </c>
      <c r="G13" s="39">
        <v>0</v>
      </c>
      <c r="H13" s="39">
        <v>8160.52</v>
      </c>
      <c r="I13" s="39">
        <v>6342.97</v>
      </c>
      <c r="J13" s="63">
        <v>0</v>
      </c>
      <c r="K13" s="63">
        <v>0</v>
      </c>
      <c r="L13" s="63">
        <f t="shared" si="2"/>
        <v>8160.52</v>
      </c>
      <c r="M13" s="63">
        <f t="shared" si="3"/>
        <v>6342.97</v>
      </c>
    </row>
    <row r="14" spans="1:21" ht="30.75" customHeight="1" x14ac:dyDescent="0.25">
      <c r="A14" s="37" t="s">
        <v>29</v>
      </c>
      <c r="B14" s="38" t="s">
        <v>73</v>
      </c>
      <c r="C14" s="91"/>
      <c r="D14" s="39">
        <v>0</v>
      </c>
      <c r="E14" s="39">
        <v>0</v>
      </c>
      <c r="F14" s="39">
        <v>0</v>
      </c>
      <c r="G14" s="39">
        <v>0</v>
      </c>
      <c r="H14" s="39">
        <v>4678.1899999999996</v>
      </c>
      <c r="I14" s="39">
        <v>3527.34</v>
      </c>
      <c r="J14" s="63">
        <v>0</v>
      </c>
      <c r="K14" s="63">
        <v>0</v>
      </c>
      <c r="L14" s="63">
        <f t="shared" si="2"/>
        <v>4678.1899999999996</v>
      </c>
      <c r="M14" s="63">
        <f t="shared" si="3"/>
        <v>3527.34</v>
      </c>
    </row>
    <row r="15" spans="1:21" ht="47.25" customHeight="1" x14ac:dyDescent="0.25">
      <c r="A15" s="37" t="s">
        <v>30</v>
      </c>
      <c r="B15" s="38" t="s">
        <v>74</v>
      </c>
      <c r="C15" s="91"/>
      <c r="D15" s="39">
        <v>0</v>
      </c>
      <c r="E15" s="39">
        <v>0</v>
      </c>
      <c r="F15" s="39">
        <v>0</v>
      </c>
      <c r="G15" s="39">
        <v>0</v>
      </c>
      <c r="H15" s="39">
        <v>2033</v>
      </c>
      <c r="I15" s="39">
        <v>2033</v>
      </c>
      <c r="J15" s="63">
        <v>0</v>
      </c>
      <c r="K15" s="63">
        <v>0</v>
      </c>
      <c r="L15" s="63">
        <f t="shared" si="2"/>
        <v>2033</v>
      </c>
      <c r="M15" s="63">
        <f t="shared" si="3"/>
        <v>2033</v>
      </c>
    </row>
    <row r="16" spans="1:21" ht="60.75" customHeight="1" x14ac:dyDescent="0.25">
      <c r="A16" s="36">
        <v>3</v>
      </c>
      <c r="B16" s="34" t="s">
        <v>170</v>
      </c>
      <c r="C16" s="91" t="s">
        <v>12</v>
      </c>
      <c r="D16" s="41">
        <f>SUM(D17:D19)</f>
        <v>0</v>
      </c>
      <c r="E16" s="41">
        <f t="shared" ref="E16:K16" si="5">SUM(E17:E19)</f>
        <v>0</v>
      </c>
      <c r="F16" s="41">
        <f t="shared" si="5"/>
        <v>265506.32</v>
      </c>
      <c r="G16" s="41">
        <f t="shared" si="5"/>
        <v>197735.83</v>
      </c>
      <c r="H16" s="41">
        <f>SUM(H17:H19)</f>
        <v>17267.919999999998</v>
      </c>
      <c r="I16" s="41">
        <f>SUM(I17:I19)</f>
        <v>11797.900000000001</v>
      </c>
      <c r="J16" s="64">
        <f t="shared" si="5"/>
        <v>0</v>
      </c>
      <c r="K16" s="64">
        <f t="shared" si="5"/>
        <v>0</v>
      </c>
      <c r="L16" s="62">
        <f>SUM(D16+F16+H16+J16)</f>
        <v>282774.24</v>
      </c>
      <c r="M16" s="62">
        <f t="shared" si="3"/>
        <v>209533.72999999998</v>
      </c>
    </row>
    <row r="17" spans="1:20" ht="47.25" customHeight="1" x14ac:dyDescent="0.25">
      <c r="A17" s="37" t="s">
        <v>31</v>
      </c>
      <c r="B17" s="38" t="s">
        <v>75</v>
      </c>
      <c r="C17" s="91"/>
      <c r="D17" s="42">
        <v>0</v>
      </c>
      <c r="E17" s="42">
        <v>0</v>
      </c>
      <c r="F17" s="84">
        <v>265506.32</v>
      </c>
      <c r="G17" s="42">
        <v>197735.83</v>
      </c>
      <c r="H17" s="42">
        <v>10140.049999999999</v>
      </c>
      <c r="I17" s="42">
        <v>7434.47</v>
      </c>
      <c r="J17" s="63"/>
      <c r="K17" s="63">
        <v>0</v>
      </c>
      <c r="L17" s="63">
        <f>SUM(D17+F17+H17+J17)</f>
        <v>275646.37</v>
      </c>
      <c r="M17" s="63">
        <f t="shared" si="3"/>
        <v>205170.3</v>
      </c>
    </row>
    <row r="18" spans="1:20" s="18" customFormat="1" ht="33" customHeight="1" x14ac:dyDescent="0.25">
      <c r="A18" s="43" t="s">
        <v>32</v>
      </c>
      <c r="B18" s="44" t="s">
        <v>76</v>
      </c>
      <c r="C18" s="91"/>
      <c r="D18" s="42">
        <v>0</v>
      </c>
      <c r="E18" s="42">
        <v>0</v>
      </c>
      <c r="F18" s="42">
        <v>0</v>
      </c>
      <c r="G18" s="42">
        <v>0</v>
      </c>
      <c r="H18" s="84">
        <v>5870.42</v>
      </c>
      <c r="I18" s="42">
        <v>3305.98</v>
      </c>
      <c r="J18" s="63">
        <v>0</v>
      </c>
      <c r="K18" s="63">
        <v>0</v>
      </c>
      <c r="L18" s="63">
        <f t="shared" si="2"/>
        <v>5870.42</v>
      </c>
      <c r="M18" s="63">
        <f t="shared" si="3"/>
        <v>3305.98</v>
      </c>
    </row>
    <row r="19" spans="1:20" ht="33" customHeight="1" x14ac:dyDescent="0.25">
      <c r="A19" s="37" t="s">
        <v>33</v>
      </c>
      <c r="B19" s="38" t="s">
        <v>77</v>
      </c>
      <c r="C19" s="91"/>
      <c r="D19" s="42">
        <v>0</v>
      </c>
      <c r="E19" s="42">
        <v>0</v>
      </c>
      <c r="F19" s="42">
        <v>0</v>
      </c>
      <c r="G19" s="42">
        <v>0</v>
      </c>
      <c r="H19" s="42">
        <v>1257.45</v>
      </c>
      <c r="I19" s="42">
        <v>1057.45</v>
      </c>
      <c r="J19" s="63">
        <v>0</v>
      </c>
      <c r="K19" s="63">
        <v>0</v>
      </c>
      <c r="L19" s="63">
        <f t="shared" si="2"/>
        <v>1257.45</v>
      </c>
      <c r="M19" s="63">
        <f t="shared" si="3"/>
        <v>1057.45</v>
      </c>
    </row>
    <row r="20" spans="1:20" ht="60" customHeight="1" x14ac:dyDescent="0.25">
      <c r="A20" s="36">
        <v>4</v>
      </c>
      <c r="B20" s="34" t="s">
        <v>199</v>
      </c>
      <c r="C20" s="91" t="s">
        <v>13</v>
      </c>
      <c r="D20" s="35">
        <f>SUM(D21:D22)</f>
        <v>0</v>
      </c>
      <c r="E20" s="35">
        <f t="shared" ref="E20:K20" si="6">SUM(E21:E22)</f>
        <v>0</v>
      </c>
      <c r="F20" s="35">
        <f t="shared" si="6"/>
        <v>0</v>
      </c>
      <c r="G20" s="35">
        <f t="shared" si="6"/>
        <v>0</v>
      </c>
      <c r="H20" s="35">
        <f>SUM(H21:H22)</f>
        <v>192579.02</v>
      </c>
      <c r="I20" s="35">
        <f>SUM(I21:I22)</f>
        <v>48404.26</v>
      </c>
      <c r="J20" s="62">
        <f t="shared" si="6"/>
        <v>0</v>
      </c>
      <c r="K20" s="62">
        <f t="shared" si="6"/>
        <v>0</v>
      </c>
      <c r="L20" s="62">
        <f>SUM(D20+F20+H20+J20)</f>
        <v>192579.02</v>
      </c>
      <c r="M20" s="62">
        <f t="shared" si="3"/>
        <v>48404.26</v>
      </c>
    </row>
    <row r="21" spans="1:20" ht="33" customHeight="1" x14ac:dyDescent="0.25">
      <c r="A21" s="37" t="s">
        <v>34</v>
      </c>
      <c r="B21" s="38" t="s">
        <v>78</v>
      </c>
      <c r="C21" s="91"/>
      <c r="D21" s="39">
        <v>0</v>
      </c>
      <c r="E21" s="39">
        <v>0</v>
      </c>
      <c r="F21" s="39">
        <v>0</v>
      </c>
      <c r="G21" s="39">
        <v>0</v>
      </c>
      <c r="H21" s="39">
        <v>190115.02</v>
      </c>
      <c r="I21" s="63">
        <v>47248.800000000003</v>
      </c>
      <c r="J21" s="63">
        <v>0</v>
      </c>
      <c r="K21" s="63">
        <v>0</v>
      </c>
      <c r="L21" s="63">
        <f t="shared" si="2"/>
        <v>190115.02</v>
      </c>
      <c r="M21" s="63">
        <f t="shared" si="3"/>
        <v>47248.800000000003</v>
      </c>
    </row>
    <row r="22" spans="1:20" ht="28.5" x14ac:dyDescent="0.25">
      <c r="A22" s="37" t="s">
        <v>35</v>
      </c>
      <c r="B22" s="38" t="s">
        <v>79</v>
      </c>
      <c r="C22" s="91"/>
      <c r="D22" s="39">
        <v>0</v>
      </c>
      <c r="E22" s="39">
        <v>0</v>
      </c>
      <c r="F22" s="39">
        <v>0</v>
      </c>
      <c r="G22" s="39">
        <v>0</v>
      </c>
      <c r="H22" s="39">
        <v>2464</v>
      </c>
      <c r="I22" s="39">
        <v>1155.46</v>
      </c>
      <c r="J22" s="63">
        <v>0</v>
      </c>
      <c r="K22" s="63">
        <v>0</v>
      </c>
      <c r="L22" s="63">
        <f t="shared" si="2"/>
        <v>2464</v>
      </c>
      <c r="M22" s="63">
        <f t="shared" si="3"/>
        <v>1155.46</v>
      </c>
    </row>
    <row r="23" spans="1:20" ht="75.75" customHeight="1" x14ac:dyDescent="0.25">
      <c r="A23" s="45">
        <v>5</v>
      </c>
      <c r="B23" s="34" t="s">
        <v>171</v>
      </c>
      <c r="C23" s="91" t="s">
        <v>14</v>
      </c>
      <c r="D23" s="35">
        <f>SUM(D24:D29)</f>
        <v>0</v>
      </c>
      <c r="E23" s="35">
        <f t="shared" ref="E23:K23" si="7">SUM(E24:E29)</f>
        <v>0</v>
      </c>
      <c r="F23" s="35">
        <f t="shared" si="7"/>
        <v>78618.179999999993</v>
      </c>
      <c r="G23" s="35">
        <f t="shared" si="7"/>
        <v>1863.52</v>
      </c>
      <c r="H23" s="35">
        <f>SUM(H24:H29)</f>
        <v>143216.28</v>
      </c>
      <c r="I23" s="62">
        <f>SUM(I24:I29)</f>
        <v>80066.759999999995</v>
      </c>
      <c r="J23" s="62">
        <f t="shared" si="7"/>
        <v>0</v>
      </c>
      <c r="K23" s="62">
        <f t="shared" si="7"/>
        <v>0</v>
      </c>
      <c r="L23" s="62">
        <f>SUM(D23+F23+H23+J23)</f>
        <v>221834.46</v>
      </c>
      <c r="M23" s="62">
        <f t="shared" si="3"/>
        <v>81930.28</v>
      </c>
    </row>
    <row r="24" spans="1:20" ht="75.75" customHeight="1" x14ac:dyDescent="0.25">
      <c r="A24" s="37" t="s">
        <v>36</v>
      </c>
      <c r="B24" s="38" t="s">
        <v>80</v>
      </c>
      <c r="C24" s="91"/>
      <c r="D24" s="39">
        <v>0</v>
      </c>
      <c r="E24" s="39">
        <v>0</v>
      </c>
      <c r="F24" s="39">
        <v>0</v>
      </c>
      <c r="G24" s="39">
        <v>0</v>
      </c>
      <c r="H24" s="63">
        <v>38936.379999999997</v>
      </c>
      <c r="I24" s="90">
        <v>2039.27</v>
      </c>
      <c r="J24" s="63">
        <v>0</v>
      </c>
      <c r="K24" s="63">
        <v>0</v>
      </c>
      <c r="L24" s="63">
        <f t="shared" si="2"/>
        <v>38936.379999999997</v>
      </c>
      <c r="M24" s="63">
        <f t="shared" ref="M24:M29" si="8">SUM(E24+G24+I24+K24)</f>
        <v>2039.27</v>
      </c>
    </row>
    <row r="25" spans="1:20" ht="44.25" customHeight="1" x14ac:dyDescent="0.25">
      <c r="A25" s="37" t="s">
        <v>37</v>
      </c>
      <c r="B25" s="38" t="s">
        <v>81</v>
      </c>
      <c r="C25" s="91"/>
      <c r="D25" s="39">
        <v>0</v>
      </c>
      <c r="E25" s="39">
        <v>0</v>
      </c>
      <c r="F25" s="39">
        <v>984.7</v>
      </c>
      <c r="G25" s="39">
        <v>984.57</v>
      </c>
      <c r="H25" s="39">
        <v>8000</v>
      </c>
      <c r="I25" s="63">
        <v>6513.59</v>
      </c>
      <c r="J25" s="63">
        <v>0</v>
      </c>
      <c r="K25" s="63">
        <v>0</v>
      </c>
      <c r="L25" s="63">
        <f t="shared" si="2"/>
        <v>8984.7000000000007</v>
      </c>
      <c r="M25" s="63">
        <f t="shared" si="8"/>
        <v>7498.16</v>
      </c>
    </row>
    <row r="26" spans="1:20" ht="60.75" customHeight="1" x14ac:dyDescent="0.25">
      <c r="A26" s="37" t="s">
        <v>38</v>
      </c>
      <c r="B26" s="38" t="s">
        <v>187</v>
      </c>
      <c r="C26" s="91"/>
      <c r="D26" s="39">
        <v>0</v>
      </c>
      <c r="E26" s="39">
        <v>0</v>
      </c>
      <c r="F26" s="39">
        <v>76106</v>
      </c>
      <c r="G26" s="39">
        <v>0</v>
      </c>
      <c r="H26" s="39">
        <v>29456.93</v>
      </c>
      <c r="I26" s="39">
        <v>19671</v>
      </c>
      <c r="J26" s="63">
        <v>0</v>
      </c>
      <c r="K26" s="63">
        <v>0</v>
      </c>
      <c r="L26" s="63">
        <f t="shared" si="2"/>
        <v>105562.93</v>
      </c>
      <c r="M26" s="63">
        <f t="shared" si="8"/>
        <v>19671</v>
      </c>
    </row>
    <row r="27" spans="1:20" s="18" customFormat="1" ht="28.5" x14ac:dyDescent="0.25">
      <c r="A27" s="43" t="s">
        <v>39</v>
      </c>
      <c r="B27" s="44" t="s">
        <v>82</v>
      </c>
      <c r="C27" s="91"/>
      <c r="D27" s="39">
        <v>0</v>
      </c>
      <c r="E27" s="39">
        <v>0</v>
      </c>
      <c r="F27" s="39">
        <v>1527.48</v>
      </c>
      <c r="G27" s="63">
        <v>878.95</v>
      </c>
      <c r="H27" s="39">
        <v>51476.95</v>
      </c>
      <c r="I27" s="63">
        <v>39366.11</v>
      </c>
      <c r="J27" s="63">
        <v>0</v>
      </c>
      <c r="K27" s="63">
        <v>0</v>
      </c>
      <c r="L27" s="63">
        <f t="shared" si="2"/>
        <v>53004.43</v>
      </c>
      <c r="M27" s="63">
        <f>SUM(E27+G27+I27+K27)</f>
        <v>40245.06</v>
      </c>
    </row>
    <row r="28" spans="1:20" ht="33" customHeight="1" x14ac:dyDescent="0.25">
      <c r="A28" s="37" t="s">
        <v>40</v>
      </c>
      <c r="B28" s="38" t="s">
        <v>83</v>
      </c>
      <c r="C28" s="91"/>
      <c r="D28" s="39">
        <v>0</v>
      </c>
      <c r="E28" s="39">
        <v>0</v>
      </c>
      <c r="F28" s="39">
        <v>0</v>
      </c>
      <c r="G28" s="39">
        <v>0</v>
      </c>
      <c r="H28" s="39">
        <v>7096.82</v>
      </c>
      <c r="I28" s="39">
        <v>5900</v>
      </c>
      <c r="J28" s="63">
        <v>0</v>
      </c>
      <c r="K28" s="63">
        <v>0</v>
      </c>
      <c r="L28" s="63">
        <f t="shared" si="2"/>
        <v>7096.82</v>
      </c>
      <c r="M28" s="63">
        <f t="shared" si="8"/>
        <v>5900</v>
      </c>
    </row>
    <row r="29" spans="1:20" ht="31.5" customHeight="1" x14ac:dyDescent="0.25">
      <c r="A29" s="37" t="s">
        <v>41</v>
      </c>
      <c r="B29" s="38" t="s">
        <v>84</v>
      </c>
      <c r="C29" s="91"/>
      <c r="D29" s="39">
        <v>0</v>
      </c>
      <c r="E29" s="39">
        <v>0</v>
      </c>
      <c r="F29" s="39">
        <v>0</v>
      </c>
      <c r="G29" s="39">
        <v>0</v>
      </c>
      <c r="H29" s="39">
        <v>8249.2000000000007</v>
      </c>
      <c r="I29" s="39">
        <v>6576.79</v>
      </c>
      <c r="J29" s="63">
        <v>0</v>
      </c>
      <c r="K29" s="63">
        <v>0</v>
      </c>
      <c r="L29" s="63">
        <f t="shared" si="2"/>
        <v>8249.2000000000007</v>
      </c>
      <c r="M29" s="63">
        <f t="shared" si="8"/>
        <v>6576.79</v>
      </c>
    </row>
    <row r="30" spans="1:20" ht="102.75" customHeight="1" x14ac:dyDescent="0.25">
      <c r="A30" s="69">
        <v>6</v>
      </c>
      <c r="B30" s="70" t="s">
        <v>172</v>
      </c>
      <c r="C30" s="91" t="s">
        <v>15</v>
      </c>
      <c r="D30" s="62">
        <f>SUM(D31:D34)</f>
        <v>602.78</v>
      </c>
      <c r="E30" s="62">
        <f t="shared" ref="E30:K30" si="9">SUM(E31:E34)</f>
        <v>602.78</v>
      </c>
      <c r="F30" s="62">
        <f t="shared" si="9"/>
        <v>2374.5899999999997</v>
      </c>
      <c r="G30" s="62">
        <f t="shared" si="9"/>
        <v>2015.56</v>
      </c>
      <c r="H30" s="62">
        <f>SUM(H31:H34)</f>
        <v>38151.090000000004</v>
      </c>
      <c r="I30" s="62">
        <f>SUM(I31:I34)</f>
        <v>30230.719999999998</v>
      </c>
      <c r="J30" s="62">
        <f t="shared" si="9"/>
        <v>6559.16</v>
      </c>
      <c r="K30" s="62">
        <f t="shared" si="9"/>
        <v>639.57000000000005</v>
      </c>
      <c r="L30" s="62">
        <f>SUM(D30+F30+H30+J30)</f>
        <v>47687.62000000001</v>
      </c>
      <c r="M30" s="62">
        <f>SUM(E30+G30+I30+K30)</f>
        <v>33488.629999999997</v>
      </c>
      <c r="N30" s="21">
        <f>L30-J30</f>
        <v>41128.460000000006</v>
      </c>
      <c r="O30" s="21">
        <f>M30-K30</f>
        <v>32849.06</v>
      </c>
      <c r="P30" s="71"/>
      <c r="Q30" s="21">
        <f>D30+F30+H30</f>
        <v>41128.460000000006</v>
      </c>
      <c r="R30" s="21">
        <f>E30+G30+I30</f>
        <v>32849.06</v>
      </c>
      <c r="S30" s="72"/>
      <c r="T30" s="7"/>
    </row>
    <row r="31" spans="1:20" ht="76.5" customHeight="1" x14ac:dyDescent="0.25">
      <c r="A31" s="73" t="s">
        <v>42</v>
      </c>
      <c r="B31" s="74" t="s">
        <v>85</v>
      </c>
      <c r="C31" s="91"/>
      <c r="D31" s="63">
        <v>0</v>
      </c>
      <c r="E31" s="63">
        <v>0</v>
      </c>
      <c r="F31" s="63">
        <v>0</v>
      </c>
      <c r="G31" s="63">
        <v>0</v>
      </c>
      <c r="H31" s="63">
        <v>35419.33</v>
      </c>
      <c r="I31" s="63">
        <v>27938.78</v>
      </c>
      <c r="J31" s="63">
        <v>0</v>
      </c>
      <c r="K31" s="63">
        <v>0</v>
      </c>
      <c r="L31" s="63">
        <f>SUM(D31+F31+H31+J31)</f>
        <v>35419.33</v>
      </c>
      <c r="M31" s="63">
        <f>SUM(E31+G31+I31+K31)</f>
        <v>27938.78</v>
      </c>
      <c r="N31" s="71"/>
      <c r="O31" s="71"/>
      <c r="P31" s="71"/>
      <c r="Q31" s="71"/>
      <c r="R31" s="71"/>
      <c r="S31" s="71"/>
    </row>
    <row r="32" spans="1:20" ht="46.5" customHeight="1" x14ac:dyDescent="0.25">
      <c r="A32" s="73" t="s">
        <v>43</v>
      </c>
      <c r="B32" s="74" t="s">
        <v>86</v>
      </c>
      <c r="C32" s="91"/>
      <c r="D32" s="63">
        <v>0</v>
      </c>
      <c r="E32" s="63">
        <v>0</v>
      </c>
      <c r="F32" s="63">
        <v>359.03</v>
      </c>
      <c r="G32" s="63">
        <v>0</v>
      </c>
      <c r="H32" s="63">
        <v>842.98</v>
      </c>
      <c r="I32" s="63">
        <v>403.16</v>
      </c>
      <c r="J32" s="63">
        <v>0</v>
      </c>
      <c r="K32" s="63">
        <v>0</v>
      </c>
      <c r="L32" s="63">
        <f t="shared" si="2"/>
        <v>1202.01</v>
      </c>
      <c r="M32" s="63">
        <f t="shared" ref="M32:M67" si="10">SUM(E32+G32+I32+K32)</f>
        <v>403.16</v>
      </c>
      <c r="N32" s="71"/>
      <c r="O32" s="71"/>
      <c r="P32" s="71"/>
      <c r="Q32" s="71"/>
      <c r="R32" s="71"/>
      <c r="S32" s="71"/>
    </row>
    <row r="33" spans="1:20" s="18" customFormat="1" ht="60" customHeight="1" x14ac:dyDescent="0.25">
      <c r="A33" s="75" t="s">
        <v>44</v>
      </c>
      <c r="B33" s="76" t="s">
        <v>165</v>
      </c>
      <c r="C33" s="91"/>
      <c r="D33" s="63">
        <v>602.78</v>
      </c>
      <c r="E33" s="63">
        <v>602.78</v>
      </c>
      <c r="F33" s="63">
        <v>1851.37</v>
      </c>
      <c r="G33" s="63">
        <v>1851.37</v>
      </c>
      <c r="H33" s="63">
        <v>1527.01</v>
      </c>
      <c r="I33" s="63">
        <v>1527.01</v>
      </c>
      <c r="J33" s="63">
        <v>4543.71</v>
      </c>
      <c r="K33" s="63">
        <v>639.57000000000005</v>
      </c>
      <c r="L33" s="63">
        <f>SUM(D33+F33+H33+J33)</f>
        <v>8524.869999999999</v>
      </c>
      <c r="M33" s="63">
        <f>SUM(E33+G33+I33+K33)</f>
        <v>4620.7299999999996</v>
      </c>
      <c r="N33" s="72">
        <f>L33-J33</f>
        <v>3981.1599999999989</v>
      </c>
      <c r="O33" s="72">
        <f>M33-K33</f>
        <v>3981.1599999999994</v>
      </c>
      <c r="P33" s="77"/>
      <c r="Q33" s="72">
        <f>D33+F33+H33</f>
        <v>3981.16</v>
      </c>
      <c r="R33" s="72">
        <f>E33+G33+I33</f>
        <v>3981.16</v>
      </c>
      <c r="S33" s="72"/>
      <c r="T33" s="8"/>
    </row>
    <row r="34" spans="1:20" ht="61.5" customHeight="1" x14ac:dyDescent="0.25">
      <c r="A34" s="73" t="s">
        <v>45</v>
      </c>
      <c r="B34" s="74" t="s">
        <v>164</v>
      </c>
      <c r="C34" s="91"/>
      <c r="D34" s="63">
        <v>0</v>
      </c>
      <c r="E34" s="63">
        <v>0</v>
      </c>
      <c r="F34" s="63">
        <v>164.19</v>
      </c>
      <c r="G34" s="63">
        <v>164.19</v>
      </c>
      <c r="H34" s="63">
        <v>361.77</v>
      </c>
      <c r="I34" s="63">
        <v>361.77</v>
      </c>
      <c r="J34" s="63">
        <v>2015.45</v>
      </c>
      <c r="K34" s="63">
        <v>0</v>
      </c>
      <c r="L34" s="63">
        <f t="shared" si="2"/>
        <v>2541.41</v>
      </c>
      <c r="M34" s="63">
        <f t="shared" si="10"/>
        <v>525.96</v>
      </c>
      <c r="N34" s="21">
        <f>L34-J34</f>
        <v>525.95999999999981</v>
      </c>
      <c r="O34" s="21">
        <f>M34-K34</f>
        <v>525.96</v>
      </c>
      <c r="P34" s="71"/>
      <c r="Q34" s="21">
        <f>D34+F34+H34</f>
        <v>525.96</v>
      </c>
      <c r="R34" s="21">
        <f>E34+G34+I34</f>
        <v>525.96</v>
      </c>
      <c r="S34" s="72"/>
    </row>
    <row r="35" spans="1:20" ht="45" customHeight="1" x14ac:dyDescent="0.25">
      <c r="A35" s="45">
        <v>7</v>
      </c>
      <c r="B35" s="34" t="s">
        <v>173</v>
      </c>
      <c r="C35" s="105" t="s">
        <v>16</v>
      </c>
      <c r="D35" s="35">
        <f>SUM(D36:D39)</f>
        <v>0</v>
      </c>
      <c r="E35" s="35">
        <f t="shared" ref="E35:K35" si="11">SUM(E36:E39)</f>
        <v>0</v>
      </c>
      <c r="F35" s="35">
        <f t="shared" si="11"/>
        <v>751861.39999999991</v>
      </c>
      <c r="G35" s="35">
        <f t="shared" si="11"/>
        <v>683836.77</v>
      </c>
      <c r="H35" s="35">
        <f t="shared" si="11"/>
        <v>475979.22</v>
      </c>
      <c r="I35" s="35">
        <f t="shared" si="11"/>
        <v>438169.37</v>
      </c>
      <c r="J35" s="62">
        <f t="shared" si="11"/>
        <v>0</v>
      </c>
      <c r="K35" s="62">
        <f t="shared" si="11"/>
        <v>0</v>
      </c>
      <c r="L35" s="62">
        <f>SUM(D35+F35+H35+J35)</f>
        <v>1227840.6199999999</v>
      </c>
      <c r="M35" s="62">
        <f t="shared" si="10"/>
        <v>1122006.1400000001</v>
      </c>
    </row>
    <row r="36" spans="1:20" ht="44.25" customHeight="1" x14ac:dyDescent="0.25">
      <c r="A36" s="37" t="s">
        <v>46</v>
      </c>
      <c r="B36" s="38" t="s">
        <v>87</v>
      </c>
      <c r="C36" s="105"/>
      <c r="D36" s="39">
        <v>0</v>
      </c>
      <c r="E36" s="39">
        <v>0</v>
      </c>
      <c r="F36" s="39">
        <v>264394.09999999998</v>
      </c>
      <c r="G36" s="63">
        <v>241064.35</v>
      </c>
      <c r="H36" s="39">
        <v>187436.31</v>
      </c>
      <c r="I36" s="63">
        <v>173089.94</v>
      </c>
      <c r="J36" s="63">
        <v>0</v>
      </c>
      <c r="K36" s="63">
        <v>0</v>
      </c>
      <c r="L36" s="63">
        <f t="shared" si="2"/>
        <v>451830.41</v>
      </c>
      <c r="M36" s="63">
        <f t="shared" si="10"/>
        <v>414154.29000000004</v>
      </c>
      <c r="T36" s="7"/>
    </row>
    <row r="37" spans="1:20" ht="30.75" customHeight="1" x14ac:dyDescent="0.25">
      <c r="A37" s="37" t="s">
        <v>47</v>
      </c>
      <c r="B37" s="38" t="s">
        <v>88</v>
      </c>
      <c r="C37" s="105"/>
      <c r="D37" s="39">
        <v>0</v>
      </c>
      <c r="E37" s="39">
        <v>0</v>
      </c>
      <c r="F37" s="63">
        <v>467480.1</v>
      </c>
      <c r="G37" s="63">
        <v>422832.07</v>
      </c>
      <c r="H37" s="39">
        <v>174169.92</v>
      </c>
      <c r="I37" s="63">
        <v>162073.04</v>
      </c>
      <c r="J37" s="63">
        <v>0</v>
      </c>
      <c r="K37" s="63">
        <v>0</v>
      </c>
      <c r="L37" s="63">
        <f>SUM(D37+F37+H37+J37)</f>
        <v>641650.02</v>
      </c>
      <c r="M37" s="63">
        <f t="shared" si="10"/>
        <v>584905.11</v>
      </c>
    </row>
    <row r="38" spans="1:20" ht="58.5" customHeight="1" x14ac:dyDescent="0.25">
      <c r="A38" s="37" t="s">
        <v>48</v>
      </c>
      <c r="B38" s="38" t="s">
        <v>89</v>
      </c>
      <c r="C38" s="105"/>
      <c r="D38" s="39">
        <v>0</v>
      </c>
      <c r="E38" s="39">
        <v>0</v>
      </c>
      <c r="F38" s="63">
        <v>19987.2</v>
      </c>
      <c r="G38" s="63">
        <v>19940.349999999999</v>
      </c>
      <c r="H38" s="39">
        <v>71647.06</v>
      </c>
      <c r="I38" s="39">
        <v>67819.320000000007</v>
      </c>
      <c r="J38" s="63">
        <v>0</v>
      </c>
      <c r="K38" s="63">
        <v>0</v>
      </c>
      <c r="L38" s="63">
        <f t="shared" si="2"/>
        <v>91634.26</v>
      </c>
      <c r="M38" s="63">
        <f t="shared" si="10"/>
        <v>87759.670000000013</v>
      </c>
    </row>
    <row r="39" spans="1:20" ht="60.75" customHeight="1" x14ac:dyDescent="0.25">
      <c r="A39" s="37" t="s">
        <v>49</v>
      </c>
      <c r="B39" s="38" t="s">
        <v>174</v>
      </c>
      <c r="C39" s="105"/>
      <c r="D39" s="39">
        <v>0</v>
      </c>
      <c r="E39" s="39">
        <v>0</v>
      </c>
      <c r="F39" s="63">
        <v>0</v>
      </c>
      <c r="G39" s="63">
        <v>0</v>
      </c>
      <c r="H39" s="39">
        <v>42725.93</v>
      </c>
      <c r="I39" s="39">
        <v>35187.07</v>
      </c>
      <c r="J39" s="63">
        <v>0</v>
      </c>
      <c r="K39" s="63">
        <v>0</v>
      </c>
      <c r="L39" s="63">
        <f t="shared" si="2"/>
        <v>42725.93</v>
      </c>
      <c r="M39" s="63">
        <f t="shared" si="10"/>
        <v>35187.07</v>
      </c>
    </row>
    <row r="40" spans="1:20" ht="42.75" x14ac:dyDescent="0.25">
      <c r="A40" s="45">
        <v>8</v>
      </c>
      <c r="B40" s="34" t="s">
        <v>175</v>
      </c>
      <c r="C40" s="91" t="s">
        <v>17</v>
      </c>
      <c r="D40" s="35">
        <f>SUM(D41:D44)</f>
        <v>0</v>
      </c>
      <c r="E40" s="35">
        <f t="shared" ref="E40:K40" si="12">SUM(E41:E44)</f>
        <v>0</v>
      </c>
      <c r="F40" s="62">
        <f t="shared" si="12"/>
        <v>9711.6</v>
      </c>
      <c r="G40" s="62">
        <f t="shared" si="12"/>
        <v>9711.6</v>
      </c>
      <c r="H40" s="35">
        <f>SUM(H41:H44)</f>
        <v>177876.66999999998</v>
      </c>
      <c r="I40" s="35">
        <f>SUM(I41:I44)</f>
        <v>157249.60000000001</v>
      </c>
      <c r="J40" s="62">
        <f t="shared" si="12"/>
        <v>0</v>
      </c>
      <c r="K40" s="62">
        <f t="shared" si="12"/>
        <v>0</v>
      </c>
      <c r="L40" s="62">
        <f>SUM(D40+F40+H40+J40)</f>
        <v>187588.27</v>
      </c>
      <c r="M40" s="62">
        <f t="shared" si="10"/>
        <v>166961.20000000001</v>
      </c>
    </row>
    <row r="41" spans="1:20" ht="42.75" x14ac:dyDescent="0.25">
      <c r="A41" s="37" t="s">
        <v>50</v>
      </c>
      <c r="B41" s="38" t="s">
        <v>188</v>
      </c>
      <c r="C41" s="91"/>
      <c r="D41" s="39">
        <v>0</v>
      </c>
      <c r="E41" s="39">
        <v>0</v>
      </c>
      <c r="F41" s="63">
        <v>0</v>
      </c>
      <c r="G41" s="63">
        <v>0</v>
      </c>
      <c r="H41" s="39">
        <v>0</v>
      </c>
      <c r="I41" s="39">
        <v>0</v>
      </c>
      <c r="J41" s="63">
        <v>0</v>
      </c>
      <c r="K41" s="63">
        <v>0</v>
      </c>
      <c r="L41" s="63">
        <f t="shared" si="2"/>
        <v>0</v>
      </c>
      <c r="M41" s="63">
        <f t="shared" si="10"/>
        <v>0</v>
      </c>
    </row>
    <row r="42" spans="1:20" s="18" customFormat="1" ht="42.75" x14ac:dyDescent="0.25">
      <c r="A42" s="43" t="s">
        <v>51</v>
      </c>
      <c r="B42" s="44" t="s">
        <v>189</v>
      </c>
      <c r="C42" s="91"/>
      <c r="D42" s="39">
        <v>0</v>
      </c>
      <c r="E42" s="39">
        <v>0</v>
      </c>
      <c r="F42" s="63">
        <v>120</v>
      </c>
      <c r="G42" s="63">
        <v>120</v>
      </c>
      <c r="H42" s="39">
        <v>89578.96</v>
      </c>
      <c r="I42" s="39">
        <v>80268.81</v>
      </c>
      <c r="J42" s="63">
        <v>0</v>
      </c>
      <c r="K42" s="63">
        <v>0</v>
      </c>
      <c r="L42" s="63">
        <f t="shared" si="2"/>
        <v>89698.96</v>
      </c>
      <c r="M42" s="63">
        <f t="shared" si="10"/>
        <v>80388.81</v>
      </c>
    </row>
    <row r="43" spans="1:20" ht="28.5" x14ac:dyDescent="0.25">
      <c r="A43" s="37" t="s">
        <v>52</v>
      </c>
      <c r="B43" s="38" t="s">
        <v>90</v>
      </c>
      <c r="C43" s="91"/>
      <c r="D43" s="39">
        <v>0</v>
      </c>
      <c r="E43" s="39">
        <v>0</v>
      </c>
      <c r="F43" s="63">
        <f>7376+2215.6</f>
        <v>9591.6</v>
      </c>
      <c r="G43" s="63">
        <v>9591.6</v>
      </c>
      <c r="H43" s="39">
        <v>58169.79</v>
      </c>
      <c r="I43" s="39">
        <v>52216.09</v>
      </c>
      <c r="J43" s="63">
        <v>0</v>
      </c>
      <c r="K43" s="63">
        <v>0</v>
      </c>
      <c r="L43" s="63">
        <f>SUM(D43+F43+H43+J43)</f>
        <v>67761.39</v>
      </c>
      <c r="M43" s="63">
        <f t="shared" si="10"/>
        <v>61807.689999999995</v>
      </c>
    </row>
    <row r="44" spans="1:20" ht="47.25" customHeight="1" x14ac:dyDescent="0.25">
      <c r="A44" s="37" t="s">
        <v>53</v>
      </c>
      <c r="B44" s="38" t="s">
        <v>176</v>
      </c>
      <c r="C44" s="91"/>
      <c r="D44" s="39">
        <v>0</v>
      </c>
      <c r="E44" s="39">
        <v>0</v>
      </c>
      <c r="F44" s="63">
        <v>0</v>
      </c>
      <c r="G44" s="63">
        <v>0</v>
      </c>
      <c r="H44" s="39">
        <v>30127.919999999998</v>
      </c>
      <c r="I44" s="39">
        <v>24764.7</v>
      </c>
      <c r="J44" s="63">
        <v>0</v>
      </c>
      <c r="K44" s="63">
        <v>0</v>
      </c>
      <c r="L44" s="63">
        <f t="shared" si="2"/>
        <v>30127.919999999998</v>
      </c>
      <c r="M44" s="63">
        <f t="shared" si="10"/>
        <v>24764.7</v>
      </c>
    </row>
    <row r="45" spans="1:20" ht="47.25" customHeight="1" x14ac:dyDescent="0.25">
      <c r="A45" s="45">
        <v>9</v>
      </c>
      <c r="B45" s="34" t="s">
        <v>177</v>
      </c>
      <c r="C45" s="93" t="s">
        <v>18</v>
      </c>
      <c r="D45" s="35">
        <f t="shared" ref="D45:K45" si="13">SUM(D46:D49)</f>
        <v>0</v>
      </c>
      <c r="E45" s="35">
        <f t="shared" si="13"/>
        <v>0</v>
      </c>
      <c r="F45" s="62">
        <f t="shared" si="13"/>
        <v>0</v>
      </c>
      <c r="G45" s="62">
        <f t="shared" si="13"/>
        <v>0</v>
      </c>
      <c r="H45" s="62">
        <f>SUM(H46:H49)</f>
        <v>8346.7200000000012</v>
      </c>
      <c r="I45" s="35">
        <f>SUM(I46:I49)</f>
        <v>6111.75</v>
      </c>
      <c r="J45" s="62">
        <f t="shared" si="13"/>
        <v>0</v>
      </c>
      <c r="K45" s="62">
        <f t="shared" si="13"/>
        <v>0</v>
      </c>
      <c r="L45" s="62">
        <f>SUM(D45+F45+H45+J45)</f>
        <v>8346.7200000000012</v>
      </c>
      <c r="M45" s="62">
        <f t="shared" si="10"/>
        <v>6111.75</v>
      </c>
    </row>
    <row r="46" spans="1:20" ht="28.5" x14ac:dyDescent="0.25">
      <c r="A46" s="37" t="s">
        <v>54</v>
      </c>
      <c r="B46" s="38" t="s">
        <v>91</v>
      </c>
      <c r="C46" s="94"/>
      <c r="D46" s="39">
        <v>0</v>
      </c>
      <c r="E46" s="39">
        <v>0</v>
      </c>
      <c r="F46" s="63">
        <v>0</v>
      </c>
      <c r="G46" s="63">
        <v>0</v>
      </c>
      <c r="H46" s="63">
        <v>5233.2</v>
      </c>
      <c r="I46" s="39">
        <v>3689.72</v>
      </c>
      <c r="J46" s="63">
        <v>0</v>
      </c>
      <c r="K46" s="63">
        <v>0</v>
      </c>
      <c r="L46" s="63">
        <f t="shared" si="2"/>
        <v>5233.2</v>
      </c>
      <c r="M46" s="63">
        <f t="shared" si="10"/>
        <v>3689.72</v>
      </c>
    </row>
    <row r="47" spans="1:20" ht="33" customHeight="1" x14ac:dyDescent="0.25">
      <c r="A47" s="37" t="s">
        <v>55</v>
      </c>
      <c r="B47" s="38" t="s">
        <v>92</v>
      </c>
      <c r="C47" s="94"/>
      <c r="D47" s="39">
        <v>0</v>
      </c>
      <c r="E47" s="39">
        <v>0</v>
      </c>
      <c r="F47" s="63">
        <v>0</v>
      </c>
      <c r="G47" s="63">
        <v>0</v>
      </c>
      <c r="H47" s="39">
        <v>405.14</v>
      </c>
      <c r="I47" s="39">
        <v>34.340000000000003</v>
      </c>
      <c r="J47" s="63">
        <v>0</v>
      </c>
      <c r="K47" s="63">
        <v>0</v>
      </c>
      <c r="L47" s="63">
        <f t="shared" si="2"/>
        <v>405.14</v>
      </c>
      <c r="M47" s="63">
        <f t="shared" si="10"/>
        <v>34.340000000000003</v>
      </c>
    </row>
    <row r="48" spans="1:20" ht="32.25" customHeight="1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63">
        <v>0</v>
      </c>
      <c r="G48" s="63">
        <v>0</v>
      </c>
      <c r="H48" s="39">
        <v>1017.38</v>
      </c>
      <c r="I48" s="39">
        <v>1000</v>
      </c>
      <c r="J48" s="63">
        <v>0</v>
      </c>
      <c r="K48" s="63">
        <v>0</v>
      </c>
      <c r="L48" s="63">
        <f t="shared" si="2"/>
        <v>1017.38</v>
      </c>
      <c r="M48" s="63">
        <f t="shared" si="10"/>
        <v>1000</v>
      </c>
    </row>
    <row r="49" spans="1:20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63">
        <v>0</v>
      </c>
      <c r="G49" s="63">
        <v>0</v>
      </c>
      <c r="H49" s="39">
        <v>1691</v>
      </c>
      <c r="I49" s="39">
        <v>1387.69</v>
      </c>
      <c r="J49" s="63">
        <v>0</v>
      </c>
      <c r="K49" s="63">
        <v>0</v>
      </c>
      <c r="L49" s="63">
        <f t="shared" si="2"/>
        <v>1691</v>
      </c>
      <c r="M49" s="63">
        <f t="shared" si="10"/>
        <v>1387.69</v>
      </c>
    </row>
    <row r="50" spans="1:20" ht="61.5" customHeight="1" x14ac:dyDescent="0.25">
      <c r="A50" s="45">
        <v>10</v>
      </c>
      <c r="B50" s="34" t="s">
        <v>178</v>
      </c>
      <c r="C50" s="91" t="s">
        <v>19</v>
      </c>
      <c r="D50" s="35">
        <f>SUM(D51:D52)</f>
        <v>17815.599999999999</v>
      </c>
      <c r="E50" s="35">
        <f>SUM(E51:E52)</f>
        <v>17251.46</v>
      </c>
      <c r="F50" s="62">
        <f t="shared" ref="F50:K50" si="14">SUM(F51:F52)</f>
        <v>105661.8</v>
      </c>
      <c r="G50" s="62">
        <f t="shared" si="14"/>
        <v>98330.44</v>
      </c>
      <c r="H50" s="35">
        <f>SUM(H51:H52)</f>
        <v>13574.25</v>
      </c>
      <c r="I50" s="62">
        <f>SUM(I51:I52)</f>
        <v>11326.77</v>
      </c>
      <c r="J50" s="62">
        <f t="shared" si="14"/>
        <v>0</v>
      </c>
      <c r="K50" s="62">
        <f t="shared" si="14"/>
        <v>0</v>
      </c>
      <c r="L50" s="62">
        <f>SUM(D50+F50+H50+J50)</f>
        <v>137051.65</v>
      </c>
      <c r="M50" s="62">
        <f t="shared" si="10"/>
        <v>126908.67</v>
      </c>
    </row>
    <row r="51" spans="1:20" ht="58.5" customHeight="1" x14ac:dyDescent="0.25">
      <c r="A51" s="37" t="s">
        <v>58</v>
      </c>
      <c r="B51" s="38" t="s">
        <v>190</v>
      </c>
      <c r="C51" s="91"/>
      <c r="D51" s="39">
        <v>0</v>
      </c>
      <c r="E51" s="39">
        <v>0</v>
      </c>
      <c r="F51" s="63">
        <v>0</v>
      </c>
      <c r="G51" s="63">
        <v>0</v>
      </c>
      <c r="H51" s="39">
        <v>13574.25</v>
      </c>
      <c r="I51" s="63">
        <v>11326.77</v>
      </c>
      <c r="J51" s="63">
        <v>0</v>
      </c>
      <c r="K51" s="63">
        <v>0</v>
      </c>
      <c r="L51" s="63">
        <f t="shared" si="2"/>
        <v>13574.25</v>
      </c>
      <c r="M51" s="63">
        <f>SUM(E51+G51+I51+K51)</f>
        <v>11326.77</v>
      </c>
    </row>
    <row r="52" spans="1:20" ht="42.75" x14ac:dyDescent="0.25">
      <c r="A52" s="37" t="s">
        <v>59</v>
      </c>
      <c r="B52" s="38" t="s">
        <v>191</v>
      </c>
      <c r="C52" s="91"/>
      <c r="D52" s="39">
        <v>17815.599999999999</v>
      </c>
      <c r="E52" s="63">
        <v>17251.46</v>
      </c>
      <c r="F52" s="63">
        <v>105661.8</v>
      </c>
      <c r="G52" s="63">
        <v>98330.44</v>
      </c>
      <c r="H52" s="39">
        <v>0</v>
      </c>
      <c r="I52" s="39">
        <v>0</v>
      </c>
      <c r="J52" s="63">
        <v>0</v>
      </c>
      <c r="K52" s="63">
        <v>0</v>
      </c>
      <c r="L52" s="63">
        <f>SUM(D52+F52+H52+J52)</f>
        <v>123477.4</v>
      </c>
      <c r="M52" s="63">
        <f t="shared" si="10"/>
        <v>115581.9</v>
      </c>
    </row>
    <row r="53" spans="1:20" ht="58.5" customHeight="1" x14ac:dyDescent="0.25">
      <c r="A53" s="45">
        <v>11</v>
      </c>
      <c r="B53" s="34" t="s">
        <v>179</v>
      </c>
      <c r="C53" s="91" t="s">
        <v>20</v>
      </c>
      <c r="D53" s="35">
        <f>SUM(D54:D57)</f>
        <v>0</v>
      </c>
      <c r="E53" s="35">
        <f t="shared" ref="E53:K53" si="15">SUM(E54:E57)</f>
        <v>0</v>
      </c>
      <c r="F53" s="62">
        <f t="shared" si="15"/>
        <v>47682.8</v>
      </c>
      <c r="G53" s="62">
        <f t="shared" si="15"/>
        <v>39913.980000000003</v>
      </c>
      <c r="H53" s="35">
        <f>SUM(H54:H57)</f>
        <v>112119.92</v>
      </c>
      <c r="I53" s="62">
        <f>SUM(I54:I57)</f>
        <v>97007.09</v>
      </c>
      <c r="J53" s="62">
        <f t="shared" si="15"/>
        <v>0</v>
      </c>
      <c r="K53" s="62">
        <f t="shared" si="15"/>
        <v>0</v>
      </c>
      <c r="L53" s="62">
        <f>SUM(D53+F53+H53+J53)</f>
        <v>159802.72</v>
      </c>
      <c r="M53" s="62">
        <f t="shared" si="10"/>
        <v>136921.07</v>
      </c>
    </row>
    <row r="54" spans="1:20" ht="28.5" x14ac:dyDescent="0.25">
      <c r="A54" s="37" t="s">
        <v>60</v>
      </c>
      <c r="B54" s="38" t="s">
        <v>95</v>
      </c>
      <c r="C54" s="91"/>
      <c r="D54" s="39">
        <v>0</v>
      </c>
      <c r="E54" s="39">
        <v>0</v>
      </c>
      <c r="F54" s="39">
        <v>0</v>
      </c>
      <c r="G54" s="39">
        <v>0</v>
      </c>
      <c r="H54" s="39">
        <v>7370.04</v>
      </c>
      <c r="I54" s="39">
        <v>6174.07</v>
      </c>
      <c r="J54" s="63">
        <v>0</v>
      </c>
      <c r="K54" s="63">
        <v>0</v>
      </c>
      <c r="L54" s="63">
        <f t="shared" si="2"/>
        <v>7370.04</v>
      </c>
      <c r="M54" s="63">
        <f t="shared" si="10"/>
        <v>6174.07</v>
      </c>
    </row>
    <row r="55" spans="1:20" ht="59.25" customHeight="1" x14ac:dyDescent="0.25">
      <c r="A55" s="37" t="s">
        <v>61</v>
      </c>
      <c r="B55" s="38" t="s">
        <v>192</v>
      </c>
      <c r="C55" s="91"/>
      <c r="D55" s="39">
        <v>0</v>
      </c>
      <c r="E55" s="39">
        <v>0</v>
      </c>
      <c r="F55" s="39">
        <v>25.1</v>
      </c>
      <c r="G55" s="39">
        <v>25.1</v>
      </c>
      <c r="H55" s="39">
        <v>1028.19</v>
      </c>
      <c r="I55" s="39">
        <v>890.6</v>
      </c>
      <c r="J55" s="63">
        <v>0</v>
      </c>
      <c r="K55" s="63">
        <v>0</v>
      </c>
      <c r="L55" s="63">
        <f t="shared" si="2"/>
        <v>1053.29</v>
      </c>
      <c r="M55" s="63">
        <f t="shared" si="10"/>
        <v>915.7</v>
      </c>
    </row>
    <row r="56" spans="1:20" ht="42.75" x14ac:dyDescent="0.25">
      <c r="A56" s="37" t="s">
        <v>62</v>
      </c>
      <c r="B56" s="38" t="s">
        <v>96</v>
      </c>
      <c r="C56" s="91"/>
      <c r="D56" s="39">
        <v>0</v>
      </c>
      <c r="E56" s="39">
        <v>0</v>
      </c>
      <c r="F56" s="39">
        <v>47535.3</v>
      </c>
      <c r="G56" s="39">
        <v>39766.480000000003</v>
      </c>
      <c r="H56" s="39">
        <v>78492.38</v>
      </c>
      <c r="I56" s="39">
        <v>67293.31</v>
      </c>
      <c r="J56" s="63">
        <v>0</v>
      </c>
      <c r="K56" s="63">
        <v>0</v>
      </c>
      <c r="L56" s="63">
        <f t="shared" si="2"/>
        <v>126027.68000000001</v>
      </c>
      <c r="M56" s="63">
        <f t="shared" si="10"/>
        <v>107059.79000000001</v>
      </c>
    </row>
    <row r="57" spans="1:20" ht="42.75" x14ac:dyDescent="0.25">
      <c r="A57" s="37" t="s">
        <v>63</v>
      </c>
      <c r="B57" s="38" t="s">
        <v>97</v>
      </c>
      <c r="C57" s="91"/>
      <c r="D57" s="39">
        <v>0</v>
      </c>
      <c r="E57" s="39">
        <v>0</v>
      </c>
      <c r="F57" s="39">
        <v>122.4</v>
      </c>
      <c r="G57" s="39">
        <v>122.4</v>
      </c>
      <c r="H57" s="39">
        <v>25229.31</v>
      </c>
      <c r="I57" s="39">
        <v>22649.11</v>
      </c>
      <c r="J57" s="63">
        <v>0</v>
      </c>
      <c r="K57" s="63">
        <v>0</v>
      </c>
      <c r="L57" s="63">
        <f t="shared" si="2"/>
        <v>25351.710000000003</v>
      </c>
      <c r="M57" s="63">
        <f t="shared" si="10"/>
        <v>22771.510000000002</v>
      </c>
    </row>
    <row r="58" spans="1:20" ht="57" customHeight="1" x14ac:dyDescent="0.25">
      <c r="A58" s="45">
        <v>12</v>
      </c>
      <c r="B58" s="57" t="s">
        <v>180</v>
      </c>
      <c r="C58" s="93" t="s">
        <v>21</v>
      </c>
      <c r="D58" s="35">
        <f>SUM(D59:D63)</f>
        <v>0</v>
      </c>
      <c r="E58" s="35">
        <f t="shared" ref="E58:K58" si="16">SUM(E59:E63)</f>
        <v>0</v>
      </c>
      <c r="F58" s="35">
        <f t="shared" si="16"/>
        <v>679.1</v>
      </c>
      <c r="G58" s="35">
        <f t="shared" si="16"/>
        <v>679.1</v>
      </c>
      <c r="H58" s="35">
        <f>SUM(H59:H63)</f>
        <v>6867.6399999999994</v>
      </c>
      <c r="I58" s="35">
        <f>SUM(I59:I63)</f>
        <v>6329.82</v>
      </c>
      <c r="J58" s="62">
        <f t="shared" si="16"/>
        <v>321.8</v>
      </c>
      <c r="K58" s="62">
        <f t="shared" si="16"/>
        <v>0</v>
      </c>
      <c r="L58" s="62">
        <f>SUM(D58+F58+H58+J58)</f>
        <v>7868.54</v>
      </c>
      <c r="M58" s="62">
        <f t="shared" si="10"/>
        <v>7008.92</v>
      </c>
      <c r="N58" s="8"/>
      <c r="O58" s="8"/>
    </row>
    <row r="59" spans="1:20" s="18" customFormat="1" ht="42.75" x14ac:dyDescent="0.25">
      <c r="A59" s="43" t="s">
        <v>64</v>
      </c>
      <c r="B59" s="44" t="s">
        <v>193</v>
      </c>
      <c r="C59" s="94"/>
      <c r="D59" s="39">
        <v>0</v>
      </c>
      <c r="E59" s="39">
        <v>0</v>
      </c>
      <c r="F59" s="63">
        <v>679.1</v>
      </c>
      <c r="G59" s="63">
        <v>679.1</v>
      </c>
      <c r="H59" s="39">
        <v>71.599999999999994</v>
      </c>
      <c r="I59" s="39">
        <v>71.599999999999994</v>
      </c>
      <c r="J59" s="63">
        <v>321.8</v>
      </c>
      <c r="K59" s="63">
        <v>0</v>
      </c>
      <c r="L59" s="63">
        <f>SUM(D59+F59+H59+J59)</f>
        <v>1072.5</v>
      </c>
      <c r="M59" s="63">
        <f>SUM(E59+G59+I59+K59)</f>
        <v>750.7</v>
      </c>
      <c r="N59" s="8"/>
      <c r="O59" s="8"/>
      <c r="S59" s="8"/>
      <c r="T59" s="8"/>
    </row>
    <row r="60" spans="1:20" ht="57" x14ac:dyDescent="0.25">
      <c r="A60" s="37" t="s">
        <v>65</v>
      </c>
      <c r="B60" s="44" t="s">
        <v>194</v>
      </c>
      <c r="C60" s="94"/>
      <c r="D60" s="39">
        <v>0</v>
      </c>
      <c r="E60" s="39">
        <v>0</v>
      </c>
      <c r="F60" s="39">
        <v>0</v>
      </c>
      <c r="G60" s="39">
        <v>0</v>
      </c>
      <c r="H60" s="39">
        <v>1050</v>
      </c>
      <c r="I60" s="39">
        <v>1029.52</v>
      </c>
      <c r="J60" s="63">
        <v>0</v>
      </c>
      <c r="K60" s="63">
        <v>0</v>
      </c>
      <c r="L60" s="63">
        <f t="shared" si="2"/>
        <v>1050</v>
      </c>
      <c r="M60" s="63">
        <f t="shared" si="10"/>
        <v>1029.52</v>
      </c>
      <c r="N60" s="8"/>
      <c r="O60" s="8"/>
    </row>
    <row r="61" spans="1:20" ht="59.25" customHeight="1" x14ac:dyDescent="0.25">
      <c r="A61" s="37" t="s">
        <v>66</v>
      </c>
      <c r="B61" s="44" t="s">
        <v>181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483.5</v>
      </c>
      <c r="I61" s="39">
        <v>357</v>
      </c>
      <c r="J61" s="63">
        <v>0</v>
      </c>
      <c r="K61" s="63">
        <v>0</v>
      </c>
      <c r="L61" s="63">
        <f t="shared" si="2"/>
        <v>483.5</v>
      </c>
      <c r="M61" s="63">
        <f t="shared" si="10"/>
        <v>357</v>
      </c>
      <c r="N61" s="8"/>
      <c r="O61" s="8"/>
    </row>
    <row r="62" spans="1:20" ht="60.75" customHeight="1" x14ac:dyDescent="0.25">
      <c r="A62" s="37" t="s">
        <v>67</v>
      </c>
      <c r="B62" s="44" t="s">
        <v>195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4970.8</v>
      </c>
      <c r="I62" s="39">
        <v>4579.96</v>
      </c>
      <c r="J62" s="63">
        <v>0</v>
      </c>
      <c r="K62" s="63">
        <v>0</v>
      </c>
      <c r="L62" s="63">
        <f t="shared" si="2"/>
        <v>4970.8</v>
      </c>
      <c r="M62" s="63">
        <f t="shared" si="10"/>
        <v>4579.96</v>
      </c>
      <c r="N62" s="8"/>
      <c r="O62" s="8"/>
    </row>
    <row r="63" spans="1:20" ht="63" customHeight="1" x14ac:dyDescent="0.25">
      <c r="A63" s="37" t="s">
        <v>68</v>
      </c>
      <c r="B63" s="44" t="s">
        <v>182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291.74</v>
      </c>
      <c r="I63" s="39">
        <v>291.74</v>
      </c>
      <c r="J63" s="63">
        <v>0</v>
      </c>
      <c r="K63" s="63">
        <v>0</v>
      </c>
      <c r="L63" s="63">
        <f t="shared" si="2"/>
        <v>291.74</v>
      </c>
      <c r="M63" s="63">
        <f t="shared" si="10"/>
        <v>291.74</v>
      </c>
      <c r="N63" s="8"/>
      <c r="O63" s="8"/>
    </row>
    <row r="64" spans="1:20" ht="57" x14ac:dyDescent="0.25">
      <c r="A64" s="50">
        <v>13</v>
      </c>
      <c r="B64" s="57" t="s">
        <v>183</v>
      </c>
      <c r="C64" s="91" t="s">
        <v>22</v>
      </c>
      <c r="D64" s="35">
        <f>SUM(D65:D67)</f>
        <v>0</v>
      </c>
      <c r="E64" s="35">
        <f t="shared" ref="E64:K64" si="17">SUM(E65:E67)</f>
        <v>0</v>
      </c>
      <c r="F64" s="35">
        <f t="shared" si="17"/>
        <v>0</v>
      </c>
      <c r="G64" s="35">
        <f t="shared" si="17"/>
        <v>0</v>
      </c>
      <c r="H64" s="35">
        <f>SUM(H65:H67)</f>
        <v>20071.82</v>
      </c>
      <c r="I64" s="35">
        <f>SUM(I65:I67)</f>
        <v>15408.19</v>
      </c>
      <c r="J64" s="62">
        <f t="shared" si="17"/>
        <v>0</v>
      </c>
      <c r="K64" s="62">
        <f t="shared" si="17"/>
        <v>0</v>
      </c>
      <c r="L64" s="62">
        <f>SUM(D64+F64+H64+J64)</f>
        <v>20071.82</v>
      </c>
      <c r="M64" s="62">
        <f t="shared" si="10"/>
        <v>15408.19</v>
      </c>
    </row>
    <row r="65" spans="1:13" ht="28.5" customHeight="1" x14ac:dyDescent="0.25">
      <c r="A65" s="43" t="s">
        <v>69</v>
      </c>
      <c r="B65" s="44" t="s">
        <v>98</v>
      </c>
      <c r="C65" s="91"/>
      <c r="D65" s="39">
        <v>0</v>
      </c>
      <c r="E65" s="39">
        <v>0</v>
      </c>
      <c r="F65" s="39">
        <v>0</v>
      </c>
      <c r="G65" s="39">
        <v>0</v>
      </c>
      <c r="H65" s="39">
        <v>2.35</v>
      </c>
      <c r="I65" s="39">
        <v>1.9</v>
      </c>
      <c r="J65" s="63">
        <v>0</v>
      </c>
      <c r="K65" s="63">
        <v>0</v>
      </c>
      <c r="L65" s="63">
        <f t="shared" si="2"/>
        <v>2.35</v>
      </c>
      <c r="M65" s="63">
        <f t="shared" si="10"/>
        <v>1.9</v>
      </c>
    </row>
    <row r="66" spans="1:13" ht="42.75" x14ac:dyDescent="0.25">
      <c r="A66" s="43" t="s">
        <v>70</v>
      </c>
      <c r="B66" s="44" t="s">
        <v>99</v>
      </c>
      <c r="C66" s="91"/>
      <c r="D66" s="39">
        <v>0</v>
      </c>
      <c r="E66" s="39">
        <v>0</v>
      </c>
      <c r="F66" s="39">
        <v>0</v>
      </c>
      <c r="G66" s="39">
        <v>0</v>
      </c>
      <c r="H66" s="39">
        <v>1652.8</v>
      </c>
      <c r="I66" s="39">
        <v>738</v>
      </c>
      <c r="J66" s="63">
        <v>0</v>
      </c>
      <c r="K66" s="63">
        <v>0</v>
      </c>
      <c r="L66" s="63">
        <f t="shared" si="2"/>
        <v>1652.8</v>
      </c>
      <c r="M66" s="63">
        <f t="shared" si="10"/>
        <v>738</v>
      </c>
    </row>
    <row r="67" spans="1:13" ht="62.25" customHeight="1" x14ac:dyDescent="0.25">
      <c r="A67" s="43" t="s">
        <v>153</v>
      </c>
      <c r="B67" s="44" t="s">
        <v>184</v>
      </c>
      <c r="C67" s="91"/>
      <c r="D67" s="39">
        <v>0</v>
      </c>
      <c r="E67" s="39">
        <v>0</v>
      </c>
      <c r="F67" s="39">
        <v>0</v>
      </c>
      <c r="G67" s="39">
        <v>0</v>
      </c>
      <c r="H67" s="39">
        <v>18416.669999999998</v>
      </c>
      <c r="I67" s="39">
        <v>14668.29</v>
      </c>
      <c r="J67" s="63">
        <v>0</v>
      </c>
      <c r="K67" s="63">
        <v>0</v>
      </c>
      <c r="L67" s="63">
        <f>SUM(D67+F67+H67+J67)</f>
        <v>18416.669999999998</v>
      </c>
      <c r="M67" s="63">
        <f t="shared" si="10"/>
        <v>14668.29</v>
      </c>
    </row>
    <row r="68" spans="1:13" ht="58.5" customHeight="1" x14ac:dyDescent="0.25">
      <c r="A68" s="50" t="s">
        <v>100</v>
      </c>
      <c r="B68" s="57" t="s">
        <v>196</v>
      </c>
      <c r="C68" s="51" t="s">
        <v>101</v>
      </c>
      <c r="D68" s="35">
        <f>SUM(D69:D70)</f>
        <v>0</v>
      </c>
      <c r="E68" s="35">
        <f t="shared" ref="E68:K68" si="18">SUM(E69:E70)</f>
        <v>0</v>
      </c>
      <c r="F68" s="35">
        <f t="shared" si="18"/>
        <v>0</v>
      </c>
      <c r="G68" s="35">
        <f t="shared" si="18"/>
        <v>0</v>
      </c>
      <c r="H68" s="35">
        <f t="shared" si="18"/>
        <v>85183.8</v>
      </c>
      <c r="I68" s="35">
        <f t="shared" si="18"/>
        <v>82083.58</v>
      </c>
      <c r="J68" s="62">
        <f t="shared" si="18"/>
        <v>0</v>
      </c>
      <c r="K68" s="62">
        <f t="shared" si="18"/>
        <v>0</v>
      </c>
      <c r="L68" s="62">
        <f t="shared" ref="L68:M72" si="19">SUM(D68+F68+H68+J68)</f>
        <v>85183.8</v>
      </c>
      <c r="M68" s="62">
        <f t="shared" si="19"/>
        <v>82083.58</v>
      </c>
    </row>
    <row r="69" spans="1:13" s="80" customFormat="1" ht="47.25" customHeight="1" x14ac:dyDescent="0.25">
      <c r="A69" s="43" t="s">
        <v>162</v>
      </c>
      <c r="B69" s="44" t="s">
        <v>166</v>
      </c>
      <c r="C69" s="79"/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63">
        <v>0</v>
      </c>
      <c r="K69" s="63">
        <v>0</v>
      </c>
      <c r="L69" s="62">
        <f t="shared" si="19"/>
        <v>0</v>
      </c>
      <c r="M69" s="62">
        <f t="shared" si="19"/>
        <v>0</v>
      </c>
    </row>
    <row r="70" spans="1:13" s="1" customFormat="1" ht="45.75" customHeight="1" x14ac:dyDescent="0.25">
      <c r="A70" s="43" t="s">
        <v>163</v>
      </c>
      <c r="B70" s="38" t="s">
        <v>167</v>
      </c>
      <c r="C70" s="56"/>
      <c r="D70" s="39">
        <v>0</v>
      </c>
      <c r="E70" s="39">
        <v>0</v>
      </c>
      <c r="F70" s="39">
        <v>0</v>
      </c>
      <c r="G70" s="39">
        <v>0</v>
      </c>
      <c r="H70" s="39">
        <v>85183.8</v>
      </c>
      <c r="I70" s="39">
        <v>82083.58</v>
      </c>
      <c r="J70" s="63">
        <v>0</v>
      </c>
      <c r="K70" s="63">
        <v>0</v>
      </c>
      <c r="L70" s="62">
        <f>SUM(D70+F70+H70+J70)</f>
        <v>85183.8</v>
      </c>
      <c r="M70" s="62">
        <f t="shared" si="19"/>
        <v>82083.58</v>
      </c>
    </row>
    <row r="71" spans="1:13" ht="74.25" customHeight="1" x14ac:dyDescent="0.25">
      <c r="A71" s="50" t="s">
        <v>102</v>
      </c>
      <c r="B71" s="57" t="s">
        <v>197</v>
      </c>
      <c r="C71" s="51" t="s">
        <v>104</v>
      </c>
      <c r="D71" s="35">
        <v>0</v>
      </c>
      <c r="E71" s="35">
        <v>0</v>
      </c>
      <c r="F71" s="35">
        <v>0</v>
      </c>
      <c r="G71" s="35">
        <v>0</v>
      </c>
      <c r="H71" s="35">
        <v>277.95999999999998</v>
      </c>
      <c r="I71" s="62">
        <v>170.92</v>
      </c>
      <c r="J71" s="62">
        <v>0</v>
      </c>
      <c r="K71" s="62">
        <v>0</v>
      </c>
      <c r="L71" s="62">
        <f t="shared" si="19"/>
        <v>277.95999999999998</v>
      </c>
      <c r="M71" s="62">
        <f t="shared" si="19"/>
        <v>170.92</v>
      </c>
    </row>
    <row r="72" spans="1:13" ht="60" customHeight="1" x14ac:dyDescent="0.25">
      <c r="A72" s="50" t="s">
        <v>138</v>
      </c>
      <c r="B72" s="57" t="s">
        <v>200</v>
      </c>
      <c r="C72" s="51" t="s">
        <v>137</v>
      </c>
      <c r="D72" s="35">
        <v>0</v>
      </c>
      <c r="E72" s="35">
        <v>0</v>
      </c>
      <c r="F72" s="35">
        <v>0</v>
      </c>
      <c r="G72" s="35">
        <v>0</v>
      </c>
      <c r="H72" s="35">
        <v>145.4</v>
      </c>
      <c r="I72" s="35">
        <v>145.4</v>
      </c>
      <c r="J72" s="62">
        <v>0</v>
      </c>
      <c r="K72" s="62">
        <v>0</v>
      </c>
      <c r="L72" s="62">
        <f t="shared" si="19"/>
        <v>145.4</v>
      </c>
      <c r="M72" s="62">
        <f t="shared" si="19"/>
        <v>145.4</v>
      </c>
    </row>
    <row r="73" spans="1:13" ht="15.75" x14ac:dyDescent="0.25">
      <c r="A73" s="9"/>
      <c r="B73" s="58"/>
      <c r="C73" s="11"/>
      <c r="D73" s="12"/>
      <c r="E73" s="12"/>
      <c r="F73" s="12"/>
      <c r="G73" s="12"/>
      <c r="H73" s="13"/>
      <c r="I73" s="13"/>
      <c r="J73" s="65"/>
      <c r="K73" s="65"/>
      <c r="L73" s="65"/>
      <c r="M73" s="65"/>
    </row>
    <row r="74" spans="1:13" ht="15.75" x14ac:dyDescent="0.25">
      <c r="A74" s="14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67"/>
    </row>
    <row r="75" spans="1:13" ht="32.25" customHeight="1" x14ac:dyDescent="0.25">
      <c r="A75" s="14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81"/>
    </row>
    <row r="76" spans="1:13" ht="33.75" customHeight="1" x14ac:dyDescent="0.25">
      <c r="A76" s="14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82"/>
    </row>
    <row r="77" spans="1:13" ht="33" customHeight="1" x14ac:dyDescent="0.25">
      <c r="A77" s="14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81"/>
    </row>
    <row r="78" spans="1:13" s="18" customFormat="1" ht="33" customHeight="1" x14ac:dyDescent="0.25">
      <c r="A78" s="19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81"/>
    </row>
    <row r="79" spans="1:13" ht="31.5" customHeight="1" x14ac:dyDescent="0.25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82"/>
    </row>
    <row r="80" spans="1:13" ht="33" customHeight="1" x14ac:dyDescent="0.25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81"/>
    </row>
    <row r="81" spans="2:13" ht="33" customHeight="1" x14ac:dyDescent="0.25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83"/>
    </row>
  </sheetData>
  <mergeCells count="30">
    <mergeCell ref="B81:L81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  <mergeCell ref="C50:C52"/>
    <mergeCell ref="C16:C19"/>
    <mergeCell ref="B78:L78"/>
    <mergeCell ref="B80:L80"/>
    <mergeCell ref="B79:L79"/>
    <mergeCell ref="C20:C22"/>
    <mergeCell ref="C23:C29"/>
    <mergeCell ref="C30:C34"/>
    <mergeCell ref="C58:C60"/>
    <mergeCell ref="C45:C47"/>
    <mergeCell ref="B74:L74"/>
    <mergeCell ref="B75:L75"/>
    <mergeCell ref="B76:L76"/>
    <mergeCell ref="B77:L77"/>
  </mergeCells>
  <phoneticPr fontId="9" type="noConversion"/>
  <pageMargins left="0.62" right="0.19685039370078741" top="0.19685039370078741" bottom="0.26" header="0.15748031496062992" footer="0.25"/>
  <pageSetup paperSize="9" scale="65" fitToHeight="5" orientation="landscape" r:id="rId1"/>
  <rowBreaks count="4" manualBreakCount="4">
    <brk id="19" max="17" man="1"/>
    <brk id="34" max="17" man="1"/>
    <brk id="52" max="17" man="1"/>
    <brk id="6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opLeftCell="C1" workbookViewId="0">
      <selection activeCell="D11" sqref="D11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97" t="s">
        <v>156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98" t="s">
        <v>2</v>
      </c>
      <c r="B4" s="106" t="s">
        <v>3</v>
      </c>
      <c r="C4" s="101" t="s">
        <v>9</v>
      </c>
      <c r="D4" s="106" t="s">
        <v>23</v>
      </c>
      <c r="E4" s="106"/>
      <c r="F4" s="106" t="s">
        <v>24</v>
      </c>
      <c r="G4" s="106"/>
      <c r="H4" s="106" t="s">
        <v>4</v>
      </c>
      <c r="I4" s="106"/>
      <c r="J4" s="106" t="s">
        <v>5</v>
      </c>
      <c r="K4" s="106"/>
      <c r="L4" s="106" t="s">
        <v>6</v>
      </c>
      <c r="M4" s="106"/>
    </row>
    <row r="5" spans="1:21" ht="33" customHeight="1" x14ac:dyDescent="0.25">
      <c r="A5" s="98"/>
      <c r="B5" s="106"/>
      <c r="C5" s="102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4" t="s">
        <v>7</v>
      </c>
      <c r="K5" s="54" t="s">
        <v>8</v>
      </c>
      <c r="L5" s="54" t="s">
        <v>7</v>
      </c>
      <c r="M5" s="54" t="s">
        <v>8</v>
      </c>
      <c r="T5" s="7"/>
      <c r="U5" s="7"/>
    </row>
    <row r="6" spans="1:21" ht="33" customHeight="1" x14ac:dyDescent="0.25">
      <c r="A6" s="98"/>
      <c r="B6" s="106"/>
      <c r="C6" s="103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3"/>
      <c r="B7" s="33" t="s">
        <v>0</v>
      </c>
      <c r="C7" s="34"/>
      <c r="D7" s="35">
        <f t="shared" ref="D7:L7" si="0">SUM(D8+D12+D16+D20+D23+D30+D35+D40+D45+D50+D53+D58+D64+D68+D69+D70)</f>
        <v>58259.35</v>
      </c>
      <c r="E7" s="35">
        <f t="shared" si="0"/>
        <v>57919.950000000004</v>
      </c>
      <c r="F7" s="35">
        <f t="shared" si="0"/>
        <v>742202.05999999994</v>
      </c>
      <c r="G7" s="35">
        <f t="shared" si="0"/>
        <v>714152.98999999987</v>
      </c>
      <c r="H7" s="35">
        <f t="shared" si="0"/>
        <v>1015661.68</v>
      </c>
      <c r="I7" s="35">
        <f t="shared" si="0"/>
        <v>986079.63000000012</v>
      </c>
      <c r="J7" s="35">
        <f t="shared" si="0"/>
        <v>8596.86</v>
      </c>
      <c r="K7" s="35">
        <f t="shared" si="0"/>
        <v>4786.1400000000003</v>
      </c>
      <c r="L7" s="35">
        <f t="shared" si="0"/>
        <v>1824719.95</v>
      </c>
      <c r="M7" s="35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6">
        <v>1</v>
      </c>
      <c r="B8" s="34" t="s">
        <v>114</v>
      </c>
      <c r="C8" s="91" t="s">
        <v>10</v>
      </c>
      <c r="D8" s="35">
        <f>SUM(D9:D11)</f>
        <v>89.3</v>
      </c>
      <c r="E8" s="35">
        <f t="shared" ref="E8:M8" si="1">SUM(E9:E11)</f>
        <v>1</v>
      </c>
      <c r="F8" s="35">
        <f t="shared" si="1"/>
        <v>436.6</v>
      </c>
      <c r="G8" s="35">
        <f t="shared" si="1"/>
        <v>432.24</v>
      </c>
      <c r="H8" s="35">
        <f>SUM(H9:H11)</f>
        <v>87556.62</v>
      </c>
      <c r="I8" s="35">
        <f>SUM(I9:I11)</f>
        <v>84156.87</v>
      </c>
      <c r="J8" s="35">
        <f t="shared" si="1"/>
        <v>0</v>
      </c>
      <c r="K8" s="35">
        <f t="shared" si="1"/>
        <v>0</v>
      </c>
      <c r="L8" s="35">
        <f>SUM(L9:L11)</f>
        <v>88082.51999999999</v>
      </c>
      <c r="M8" s="35">
        <f t="shared" si="1"/>
        <v>84590.11</v>
      </c>
    </row>
    <row r="9" spans="1:21" ht="28.5" x14ac:dyDescent="0.25">
      <c r="A9" s="37" t="s">
        <v>25</v>
      </c>
      <c r="B9" s="38" t="s">
        <v>71</v>
      </c>
      <c r="C9" s="91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151.43</v>
      </c>
      <c r="J9" s="39">
        <v>0</v>
      </c>
      <c r="K9" s="39">
        <v>0</v>
      </c>
      <c r="L9" s="39">
        <f>SUM(D9+F9+H9+J9)</f>
        <v>189</v>
      </c>
      <c r="M9" s="39">
        <f>SUM(E9+G9+I9+K9)</f>
        <v>151.43</v>
      </c>
    </row>
    <row r="10" spans="1:21" ht="42.75" x14ac:dyDescent="0.25">
      <c r="A10" s="37" t="s">
        <v>26</v>
      </c>
      <c r="B10" s="38" t="s">
        <v>115</v>
      </c>
      <c r="C10" s="91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20</v>
      </c>
      <c r="J10" s="39">
        <v>0</v>
      </c>
      <c r="K10" s="39">
        <v>0</v>
      </c>
      <c r="L10" s="39">
        <f t="shared" ref="L10:M68" si="2">SUM(D10+F10+H10+J10)</f>
        <v>20</v>
      </c>
      <c r="M10" s="39">
        <f t="shared" si="2"/>
        <v>20</v>
      </c>
    </row>
    <row r="11" spans="1:21" ht="71.25" x14ac:dyDescent="0.25">
      <c r="A11" s="37" t="s">
        <v>27</v>
      </c>
      <c r="B11" s="38" t="s">
        <v>116</v>
      </c>
      <c r="C11" s="40"/>
      <c r="D11" s="39">
        <v>89.3</v>
      </c>
      <c r="E11" s="39">
        <v>1</v>
      </c>
      <c r="F11" s="39">
        <v>436.6</v>
      </c>
      <c r="G11" s="39">
        <v>432.24</v>
      </c>
      <c r="H11" s="39">
        <v>87347.62</v>
      </c>
      <c r="I11" s="39">
        <v>83985.44</v>
      </c>
      <c r="J11" s="39">
        <v>0</v>
      </c>
      <c r="K11" s="39">
        <v>0</v>
      </c>
      <c r="L11" s="39">
        <f>SUM(D11+F11+H11+J11)</f>
        <v>87873.51999999999</v>
      </c>
      <c r="M11" s="39">
        <f>SUM(E11+G11+I11+K11)</f>
        <v>84418.680000000008</v>
      </c>
    </row>
    <row r="12" spans="1:21" ht="71.25" x14ac:dyDescent="0.25">
      <c r="A12" s="36">
        <v>2</v>
      </c>
      <c r="B12" s="34" t="s">
        <v>117</v>
      </c>
      <c r="C12" s="91" t="s">
        <v>11</v>
      </c>
      <c r="D12" s="35">
        <f>SUM(D13:D15)</f>
        <v>0</v>
      </c>
      <c r="E12" s="35">
        <f t="shared" ref="E12:K12" si="3">SUM(E13:E15)</f>
        <v>0</v>
      </c>
      <c r="F12" s="35">
        <f t="shared" si="3"/>
        <v>0</v>
      </c>
      <c r="G12" s="35">
        <f t="shared" si="3"/>
        <v>0</v>
      </c>
      <c r="H12" s="35">
        <f>SUM(H13:H15)</f>
        <v>10791.439999999999</v>
      </c>
      <c r="I12" s="35">
        <f>SUM(I13:I15)</f>
        <v>10421.970000000001</v>
      </c>
      <c r="J12" s="35">
        <f t="shared" si="3"/>
        <v>0</v>
      </c>
      <c r="K12" s="35">
        <f t="shared" si="3"/>
        <v>0</v>
      </c>
      <c r="L12" s="35">
        <f>SUM(D12+F12+H12+J12)</f>
        <v>10791.439999999999</v>
      </c>
      <c r="M12" s="35">
        <f t="shared" si="2"/>
        <v>10421.970000000001</v>
      </c>
    </row>
    <row r="13" spans="1:21" ht="42.75" x14ac:dyDescent="0.25">
      <c r="A13" s="37" t="s">
        <v>28</v>
      </c>
      <c r="B13" s="38" t="s">
        <v>72</v>
      </c>
      <c r="C13" s="91"/>
      <c r="D13" s="39">
        <v>0</v>
      </c>
      <c r="E13" s="39">
        <v>0</v>
      </c>
      <c r="F13" s="39">
        <v>0</v>
      </c>
      <c r="G13" s="39">
        <v>0</v>
      </c>
      <c r="H13" s="39">
        <v>6783.92</v>
      </c>
      <c r="I13" s="39">
        <v>6783.8</v>
      </c>
      <c r="J13" s="39">
        <v>0</v>
      </c>
      <c r="K13" s="39">
        <v>0</v>
      </c>
      <c r="L13" s="39">
        <f t="shared" si="2"/>
        <v>6783.92</v>
      </c>
      <c r="M13" s="39">
        <f t="shared" si="2"/>
        <v>6783.8</v>
      </c>
    </row>
    <row r="14" spans="1:21" ht="35.25" customHeight="1" x14ac:dyDescent="0.25">
      <c r="A14" s="37" t="s">
        <v>29</v>
      </c>
      <c r="B14" s="38" t="s">
        <v>73</v>
      </c>
      <c r="C14" s="91"/>
      <c r="D14" s="39">
        <v>0</v>
      </c>
      <c r="E14" s="39">
        <v>0</v>
      </c>
      <c r="F14" s="39">
        <v>0</v>
      </c>
      <c r="G14" s="39">
        <v>0</v>
      </c>
      <c r="H14" s="39">
        <v>2209.4</v>
      </c>
      <c r="I14" s="39">
        <v>1887.49</v>
      </c>
      <c r="J14" s="39">
        <v>0</v>
      </c>
      <c r="K14" s="39">
        <v>0</v>
      </c>
      <c r="L14" s="39">
        <f t="shared" si="2"/>
        <v>2209.4</v>
      </c>
      <c r="M14" s="39">
        <f t="shared" si="2"/>
        <v>1887.49</v>
      </c>
    </row>
    <row r="15" spans="1:21" ht="49.5" customHeight="1" x14ac:dyDescent="0.25">
      <c r="A15" s="37" t="s">
        <v>30</v>
      </c>
      <c r="B15" s="38" t="s">
        <v>74</v>
      </c>
      <c r="C15" s="91"/>
      <c r="D15" s="39">
        <v>0</v>
      </c>
      <c r="E15" s="39">
        <v>0</v>
      </c>
      <c r="F15" s="39">
        <v>0</v>
      </c>
      <c r="G15" s="39">
        <v>0</v>
      </c>
      <c r="H15" s="39">
        <v>1798.12</v>
      </c>
      <c r="I15" s="39">
        <v>1750.68</v>
      </c>
      <c r="J15" s="39">
        <v>0</v>
      </c>
      <c r="K15" s="39">
        <v>0</v>
      </c>
      <c r="L15" s="39">
        <f t="shared" si="2"/>
        <v>1798.12</v>
      </c>
      <c r="M15" s="39">
        <f t="shared" si="2"/>
        <v>1750.68</v>
      </c>
    </row>
    <row r="16" spans="1:21" ht="64.5" customHeight="1" x14ac:dyDescent="0.25">
      <c r="A16" s="36">
        <v>3</v>
      </c>
      <c r="B16" s="34" t="s">
        <v>118</v>
      </c>
      <c r="C16" s="91" t="s">
        <v>12</v>
      </c>
      <c r="D16" s="41">
        <f>SUM(D17:D19)</f>
        <v>0</v>
      </c>
      <c r="E16" s="41">
        <f t="shared" ref="E16:K16" si="4">SUM(E17:E19)</f>
        <v>0</v>
      </c>
      <c r="F16" s="41">
        <f t="shared" si="4"/>
        <v>16226.26</v>
      </c>
      <c r="G16" s="41">
        <f t="shared" si="4"/>
        <v>16226.26</v>
      </c>
      <c r="H16" s="41">
        <f>SUM(H17:H19)</f>
        <v>12983.21</v>
      </c>
      <c r="I16" s="41">
        <f>SUM(I17:I19)</f>
        <v>9825.5299999999988</v>
      </c>
      <c r="J16" s="41">
        <f t="shared" si="4"/>
        <v>0</v>
      </c>
      <c r="K16" s="41">
        <f t="shared" si="4"/>
        <v>0</v>
      </c>
      <c r="L16" s="35">
        <f>SUM(D16+F16+H16+J16)</f>
        <v>29209.47</v>
      </c>
      <c r="M16" s="35">
        <f t="shared" si="2"/>
        <v>26051.79</v>
      </c>
    </row>
    <row r="17" spans="1:20" ht="42.75" x14ac:dyDescent="0.25">
      <c r="A17" s="37" t="s">
        <v>31</v>
      </c>
      <c r="B17" s="38" t="s">
        <v>75</v>
      </c>
      <c r="C17" s="91"/>
      <c r="D17" s="42">
        <v>0</v>
      </c>
      <c r="E17" s="42">
        <v>0</v>
      </c>
      <c r="F17" s="42">
        <v>16226.26</v>
      </c>
      <c r="G17" s="42">
        <v>16226.26</v>
      </c>
      <c r="H17" s="42">
        <v>6148.21</v>
      </c>
      <c r="I17" s="42">
        <v>4427.8999999999996</v>
      </c>
      <c r="J17" s="39"/>
      <c r="K17" s="39">
        <v>0</v>
      </c>
      <c r="L17" s="39">
        <f>SUM(D17+F17+H17+J17)</f>
        <v>22374.47</v>
      </c>
      <c r="M17" s="39">
        <f t="shared" si="2"/>
        <v>20654.16</v>
      </c>
    </row>
    <row r="18" spans="1:20" s="18" customFormat="1" ht="28.5" x14ac:dyDescent="0.25">
      <c r="A18" s="43" t="s">
        <v>32</v>
      </c>
      <c r="B18" s="44" t="s">
        <v>76</v>
      </c>
      <c r="C18" s="91"/>
      <c r="D18" s="42">
        <v>0</v>
      </c>
      <c r="E18" s="42">
        <v>0</v>
      </c>
      <c r="F18" s="42">
        <v>0</v>
      </c>
      <c r="G18" s="42">
        <v>0</v>
      </c>
      <c r="H18" s="42">
        <v>4042</v>
      </c>
      <c r="I18" s="42">
        <v>3561.63</v>
      </c>
      <c r="J18" s="39">
        <v>0</v>
      </c>
      <c r="K18" s="39">
        <v>0</v>
      </c>
      <c r="L18" s="39">
        <f t="shared" si="2"/>
        <v>4042</v>
      </c>
      <c r="M18" s="39">
        <f t="shared" si="2"/>
        <v>3561.63</v>
      </c>
    </row>
    <row r="19" spans="1:20" ht="28.5" x14ac:dyDescent="0.25">
      <c r="A19" s="37" t="s">
        <v>33</v>
      </c>
      <c r="B19" s="38" t="s">
        <v>77</v>
      </c>
      <c r="C19" s="91"/>
      <c r="D19" s="42">
        <v>0</v>
      </c>
      <c r="E19" s="42">
        <v>0</v>
      </c>
      <c r="F19" s="42">
        <v>0</v>
      </c>
      <c r="G19" s="42">
        <v>0</v>
      </c>
      <c r="H19" s="42">
        <v>2793</v>
      </c>
      <c r="I19" s="42">
        <v>1836</v>
      </c>
      <c r="J19" s="39">
        <v>0</v>
      </c>
      <c r="K19" s="39">
        <v>0</v>
      </c>
      <c r="L19" s="39">
        <f t="shared" si="2"/>
        <v>2793</v>
      </c>
      <c r="M19" s="39">
        <f t="shared" si="2"/>
        <v>1836</v>
      </c>
    </row>
    <row r="20" spans="1:20" ht="71.25" x14ac:dyDescent="0.25">
      <c r="A20" s="36">
        <v>4</v>
      </c>
      <c r="B20" s="34" t="s">
        <v>119</v>
      </c>
      <c r="C20" s="91" t="s">
        <v>13</v>
      </c>
      <c r="D20" s="35">
        <f>SUM(D21:D22)</f>
        <v>0</v>
      </c>
      <c r="E20" s="35">
        <f t="shared" ref="E20:K20" si="5">SUM(E21:E22)</f>
        <v>0</v>
      </c>
      <c r="F20" s="35">
        <f t="shared" si="5"/>
        <v>0</v>
      </c>
      <c r="G20" s="35">
        <f t="shared" si="5"/>
        <v>0</v>
      </c>
      <c r="H20" s="35">
        <f>SUM(H21:H22)</f>
        <v>86374.99</v>
      </c>
      <c r="I20" s="35">
        <f>SUM(I21:I22)</f>
        <v>78879.17</v>
      </c>
      <c r="J20" s="35">
        <f t="shared" si="5"/>
        <v>0</v>
      </c>
      <c r="K20" s="35">
        <f t="shared" si="5"/>
        <v>0</v>
      </c>
      <c r="L20" s="35">
        <f>SUM(D20+F20+H20+J20)</f>
        <v>86374.99</v>
      </c>
      <c r="M20" s="35">
        <f t="shared" si="2"/>
        <v>78879.17</v>
      </c>
    </row>
    <row r="21" spans="1:20" ht="28.5" x14ac:dyDescent="0.25">
      <c r="A21" s="37" t="s">
        <v>34</v>
      </c>
      <c r="B21" s="38" t="s">
        <v>78</v>
      </c>
      <c r="C21" s="91"/>
      <c r="D21" s="39">
        <v>0</v>
      </c>
      <c r="E21" s="39">
        <v>0</v>
      </c>
      <c r="F21" s="39">
        <v>0</v>
      </c>
      <c r="G21" s="39">
        <v>0</v>
      </c>
      <c r="H21" s="39">
        <v>85494.99</v>
      </c>
      <c r="I21" s="39">
        <v>78207.13</v>
      </c>
      <c r="J21" s="39">
        <v>0</v>
      </c>
      <c r="K21" s="39">
        <v>0</v>
      </c>
      <c r="L21" s="39">
        <f t="shared" si="2"/>
        <v>85494.99</v>
      </c>
      <c r="M21" s="39">
        <f t="shared" si="2"/>
        <v>78207.13</v>
      </c>
    </row>
    <row r="22" spans="1:20" ht="28.5" x14ac:dyDescent="0.25">
      <c r="A22" s="37" t="s">
        <v>35</v>
      </c>
      <c r="B22" s="38" t="s">
        <v>79</v>
      </c>
      <c r="C22" s="91"/>
      <c r="D22" s="39">
        <v>0</v>
      </c>
      <c r="E22" s="39">
        <v>0</v>
      </c>
      <c r="F22" s="39">
        <v>0</v>
      </c>
      <c r="G22" s="39">
        <v>0</v>
      </c>
      <c r="H22" s="39">
        <v>880</v>
      </c>
      <c r="I22" s="39">
        <v>672.04</v>
      </c>
      <c r="J22" s="39">
        <v>0</v>
      </c>
      <c r="K22" s="39">
        <v>0</v>
      </c>
      <c r="L22" s="39">
        <f t="shared" si="2"/>
        <v>880</v>
      </c>
      <c r="M22" s="39">
        <f t="shared" si="2"/>
        <v>672.04</v>
      </c>
    </row>
    <row r="23" spans="1:20" ht="85.5" x14ac:dyDescent="0.25">
      <c r="A23" s="45">
        <v>5</v>
      </c>
      <c r="B23" s="34" t="s">
        <v>120</v>
      </c>
      <c r="C23" s="91" t="s">
        <v>14</v>
      </c>
      <c r="D23" s="35">
        <f>SUM(D24:D29)</f>
        <v>3910.37</v>
      </c>
      <c r="E23" s="35">
        <f t="shared" ref="E23:K23" si="6">SUM(E24:E29)</f>
        <v>3910.37</v>
      </c>
      <c r="F23" s="35">
        <f t="shared" si="6"/>
        <v>1230.03</v>
      </c>
      <c r="G23" s="35">
        <f t="shared" si="6"/>
        <v>1228.24</v>
      </c>
      <c r="H23" s="35">
        <f>SUM(H24:H29)</f>
        <v>107814.64</v>
      </c>
      <c r="I23" s="35">
        <f>SUM(I24:I29)</f>
        <v>102420.68</v>
      </c>
      <c r="J23" s="35">
        <f t="shared" si="6"/>
        <v>0</v>
      </c>
      <c r="K23" s="35">
        <f t="shared" si="6"/>
        <v>0</v>
      </c>
      <c r="L23" s="35">
        <f>SUM(D23+F23+H23+J23)</f>
        <v>112955.04</v>
      </c>
      <c r="M23" s="35">
        <f t="shared" si="2"/>
        <v>107559.29</v>
      </c>
    </row>
    <row r="24" spans="1:20" ht="71.25" x14ac:dyDescent="0.25">
      <c r="A24" s="37" t="s">
        <v>36</v>
      </c>
      <c r="B24" s="38" t="s">
        <v>80</v>
      </c>
      <c r="C24" s="91"/>
      <c r="D24" s="39">
        <v>0</v>
      </c>
      <c r="E24" s="39">
        <v>0</v>
      </c>
      <c r="F24" s="39">
        <v>0</v>
      </c>
      <c r="G24" s="39">
        <v>0</v>
      </c>
      <c r="H24" s="39">
        <v>25893.78</v>
      </c>
      <c r="I24" s="39">
        <v>23237.01</v>
      </c>
      <c r="J24" s="39">
        <v>0</v>
      </c>
      <c r="K24" s="39">
        <v>0</v>
      </c>
      <c r="L24" s="39">
        <f t="shared" si="2"/>
        <v>25893.78</v>
      </c>
      <c r="M24" s="39">
        <f t="shared" si="2"/>
        <v>23237.01</v>
      </c>
    </row>
    <row r="25" spans="1:20" ht="42.75" x14ac:dyDescent="0.25">
      <c r="A25" s="37" t="s">
        <v>37</v>
      </c>
      <c r="B25" s="38" t="s">
        <v>81</v>
      </c>
      <c r="C25" s="91"/>
      <c r="D25" s="39">
        <v>0</v>
      </c>
      <c r="E25" s="39">
        <v>0</v>
      </c>
      <c r="F25" s="39">
        <v>0</v>
      </c>
      <c r="G25" s="39">
        <v>0</v>
      </c>
      <c r="H25" s="39">
        <v>5172</v>
      </c>
      <c r="I25" s="39">
        <v>4843.71</v>
      </c>
      <c r="J25" s="39">
        <v>0</v>
      </c>
      <c r="K25" s="39">
        <v>0</v>
      </c>
      <c r="L25" s="39">
        <f t="shared" si="2"/>
        <v>5172</v>
      </c>
      <c r="M25" s="39">
        <f t="shared" si="2"/>
        <v>4843.71</v>
      </c>
    </row>
    <row r="26" spans="1:20" ht="57" x14ac:dyDescent="0.25">
      <c r="A26" s="37" t="s">
        <v>38</v>
      </c>
      <c r="B26" s="38" t="s">
        <v>121</v>
      </c>
      <c r="C26" s="91"/>
      <c r="D26" s="39">
        <v>0</v>
      </c>
      <c r="E26" s="39">
        <v>0</v>
      </c>
      <c r="F26" s="39">
        <v>0</v>
      </c>
      <c r="G26" s="39">
        <v>0</v>
      </c>
      <c r="H26" s="39">
        <v>14937.3</v>
      </c>
      <c r="I26" s="39">
        <v>13561.05</v>
      </c>
      <c r="J26" s="39">
        <v>0</v>
      </c>
      <c r="K26" s="39">
        <v>0</v>
      </c>
      <c r="L26" s="39">
        <f t="shared" si="2"/>
        <v>14937.3</v>
      </c>
      <c r="M26" s="39">
        <f t="shared" si="2"/>
        <v>13561.05</v>
      </c>
    </row>
    <row r="27" spans="1:20" ht="28.5" x14ac:dyDescent="0.25">
      <c r="A27" s="37" t="s">
        <v>39</v>
      </c>
      <c r="B27" s="38" t="s">
        <v>82</v>
      </c>
      <c r="C27" s="91"/>
      <c r="D27" s="39">
        <v>3910.37</v>
      </c>
      <c r="E27" s="39">
        <v>3910.37</v>
      </c>
      <c r="F27" s="39">
        <v>1230.03</v>
      </c>
      <c r="G27" s="39">
        <v>1228.24</v>
      </c>
      <c r="H27" s="39">
        <v>54140.17</v>
      </c>
      <c r="I27" s="39">
        <v>53547.040000000001</v>
      </c>
      <c r="J27" s="39">
        <v>0</v>
      </c>
      <c r="K27" s="39">
        <v>0</v>
      </c>
      <c r="L27" s="39">
        <f t="shared" si="2"/>
        <v>59280.57</v>
      </c>
      <c r="M27" s="39">
        <f>SUM(E27+G27+I27+K27)</f>
        <v>58685.65</v>
      </c>
    </row>
    <row r="28" spans="1:20" ht="28.5" x14ac:dyDescent="0.25">
      <c r="A28" s="37" t="s">
        <v>40</v>
      </c>
      <c r="B28" s="38" t="s">
        <v>83</v>
      </c>
      <c r="C28" s="91"/>
      <c r="D28" s="39">
        <v>0</v>
      </c>
      <c r="E28" s="39">
        <v>0</v>
      </c>
      <c r="F28" s="39">
        <v>0</v>
      </c>
      <c r="G28" s="39">
        <v>0</v>
      </c>
      <c r="H28" s="39">
        <v>6021.28</v>
      </c>
      <c r="I28" s="39">
        <v>5883.48</v>
      </c>
      <c r="J28" s="39">
        <v>0</v>
      </c>
      <c r="K28" s="39">
        <v>0</v>
      </c>
      <c r="L28" s="39">
        <f t="shared" si="2"/>
        <v>6021.28</v>
      </c>
      <c r="M28" s="39">
        <f t="shared" si="2"/>
        <v>5883.48</v>
      </c>
    </row>
    <row r="29" spans="1:20" ht="42.75" x14ac:dyDescent="0.25">
      <c r="A29" s="37" t="s">
        <v>41</v>
      </c>
      <c r="B29" s="38" t="s">
        <v>84</v>
      </c>
      <c r="C29" s="91"/>
      <c r="D29" s="39">
        <v>0</v>
      </c>
      <c r="E29" s="39">
        <v>0</v>
      </c>
      <c r="F29" s="39">
        <v>0</v>
      </c>
      <c r="G29" s="39">
        <v>0</v>
      </c>
      <c r="H29" s="39">
        <v>1650.11</v>
      </c>
      <c r="I29" s="39">
        <v>1348.39</v>
      </c>
      <c r="J29" s="39">
        <v>0</v>
      </c>
      <c r="K29" s="39">
        <v>0</v>
      </c>
      <c r="L29" s="39">
        <f t="shared" si="2"/>
        <v>1650.11</v>
      </c>
      <c r="M29" s="39">
        <f t="shared" si="2"/>
        <v>1348.39</v>
      </c>
    </row>
    <row r="30" spans="1:20" ht="128.25" x14ac:dyDescent="0.25">
      <c r="A30" s="45">
        <v>6</v>
      </c>
      <c r="B30" s="34" t="s">
        <v>122</v>
      </c>
      <c r="C30" s="91" t="s">
        <v>15</v>
      </c>
      <c r="D30" s="35">
        <f>SUM(D31:D34)</f>
        <v>243.46</v>
      </c>
      <c r="E30" s="35">
        <f t="shared" ref="E30:K30" si="7">SUM(E31:E34)</f>
        <v>243.46</v>
      </c>
      <c r="F30" s="35">
        <f t="shared" si="7"/>
        <v>1447.84</v>
      </c>
      <c r="G30" s="35">
        <f t="shared" si="7"/>
        <v>1447.84</v>
      </c>
      <c r="H30" s="35">
        <f>SUM(H31:H34)</f>
        <v>13922.79</v>
      </c>
      <c r="I30" s="35">
        <f>SUM(I31:I34)</f>
        <v>11485.439999999999</v>
      </c>
      <c r="J30" s="35">
        <f t="shared" si="7"/>
        <v>7824.96</v>
      </c>
      <c r="K30" s="35">
        <f t="shared" si="7"/>
        <v>4786.1400000000003</v>
      </c>
      <c r="L30" s="35">
        <f>SUM(D30+F30+H30+J30)</f>
        <v>23439.05</v>
      </c>
      <c r="M30" s="35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85.5" x14ac:dyDescent="0.25">
      <c r="A31" s="37" t="s">
        <v>42</v>
      </c>
      <c r="B31" s="38" t="s">
        <v>85</v>
      </c>
      <c r="C31" s="91"/>
      <c r="D31" s="39">
        <v>0</v>
      </c>
      <c r="E31" s="39">
        <v>0</v>
      </c>
      <c r="F31" s="39">
        <v>0</v>
      </c>
      <c r="G31" s="39">
        <v>0</v>
      </c>
      <c r="H31" s="39">
        <v>10961.12</v>
      </c>
      <c r="I31" s="39">
        <v>9033.9</v>
      </c>
      <c r="J31" s="39">
        <v>0</v>
      </c>
      <c r="K31" s="39">
        <v>0</v>
      </c>
      <c r="L31" s="39">
        <f>SUM(D31+F31+H31+J31)</f>
        <v>10961.12</v>
      </c>
      <c r="M31" s="39">
        <f>SUM(E31+G31+I31+K31)</f>
        <v>9033.9</v>
      </c>
    </row>
    <row r="32" spans="1:20" ht="42.75" x14ac:dyDescent="0.25">
      <c r="A32" s="37" t="s">
        <v>43</v>
      </c>
      <c r="B32" s="38" t="s">
        <v>86</v>
      </c>
      <c r="C32" s="91"/>
      <c r="D32" s="39">
        <v>0</v>
      </c>
      <c r="E32" s="39">
        <v>0</v>
      </c>
      <c r="F32" s="39">
        <v>0</v>
      </c>
      <c r="G32" s="39">
        <v>0</v>
      </c>
      <c r="H32" s="39">
        <v>1194.1099999999999</v>
      </c>
      <c r="I32" s="39">
        <v>683.98</v>
      </c>
      <c r="J32" s="39">
        <v>0</v>
      </c>
      <c r="K32" s="39">
        <v>0</v>
      </c>
      <c r="L32" s="39">
        <f t="shared" si="2"/>
        <v>1194.1099999999999</v>
      </c>
      <c r="M32" s="39">
        <f t="shared" si="2"/>
        <v>683.98</v>
      </c>
    </row>
    <row r="33" spans="1:19" s="18" customFormat="1" ht="42.75" x14ac:dyDescent="0.25">
      <c r="A33" s="43" t="s">
        <v>44</v>
      </c>
      <c r="B33" s="44" t="s">
        <v>123</v>
      </c>
      <c r="C33" s="91"/>
      <c r="D33" s="52">
        <v>243.46</v>
      </c>
      <c r="E33" s="52">
        <v>243.46</v>
      </c>
      <c r="F33" s="52">
        <v>1345.74</v>
      </c>
      <c r="G33" s="52">
        <v>1345.74</v>
      </c>
      <c r="H33" s="52">
        <v>1324.33</v>
      </c>
      <c r="I33" s="52">
        <v>1324.33</v>
      </c>
      <c r="J33" s="52">
        <v>4370.29</v>
      </c>
      <c r="K33" s="52">
        <v>1331.47</v>
      </c>
      <c r="L33" s="52">
        <f>SUM(D33+F33+H33+J33)</f>
        <v>7283.82</v>
      </c>
      <c r="M33" s="52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7" t="s">
        <v>45</v>
      </c>
      <c r="B34" s="38" t="s">
        <v>124</v>
      </c>
      <c r="C34" s="91"/>
      <c r="D34" s="39">
        <v>0</v>
      </c>
      <c r="E34" s="39">
        <v>0</v>
      </c>
      <c r="F34" s="39">
        <v>102.1</v>
      </c>
      <c r="G34" s="39">
        <v>102.1</v>
      </c>
      <c r="H34" s="39">
        <v>443.23</v>
      </c>
      <c r="I34" s="39">
        <v>443.23</v>
      </c>
      <c r="J34" s="39">
        <v>3454.67</v>
      </c>
      <c r="K34" s="39">
        <v>3454.67</v>
      </c>
      <c r="L34" s="39">
        <f t="shared" si="2"/>
        <v>4000</v>
      </c>
      <c r="M34" s="39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5">
        <v>7</v>
      </c>
      <c r="B35" s="33" t="s">
        <v>125</v>
      </c>
      <c r="C35" s="105" t="s">
        <v>16</v>
      </c>
      <c r="D35" s="35">
        <f>SUM(D36:D39)</f>
        <v>36440.79</v>
      </c>
      <c r="E35" s="35">
        <f t="shared" ref="E35:K35" si="8">SUM(E36:E39)</f>
        <v>36440.79</v>
      </c>
      <c r="F35" s="35">
        <f t="shared" si="8"/>
        <v>594536.46000000008</v>
      </c>
      <c r="G35" s="35">
        <f t="shared" si="8"/>
        <v>593605.61</v>
      </c>
      <c r="H35" s="35">
        <f>SUM(H36:H39)</f>
        <v>402089.98</v>
      </c>
      <c r="I35" s="35">
        <f>SUM(I36:I39)</f>
        <v>400183.76</v>
      </c>
      <c r="J35" s="35">
        <f t="shared" si="8"/>
        <v>0</v>
      </c>
      <c r="K35" s="35">
        <f t="shared" si="8"/>
        <v>0</v>
      </c>
      <c r="L35" s="35">
        <f>SUM(D35+F35+H35+J35)</f>
        <v>1033067.2300000001</v>
      </c>
      <c r="M35" s="35">
        <f t="shared" si="2"/>
        <v>1030230.16</v>
      </c>
    </row>
    <row r="36" spans="1:19" ht="42.75" x14ac:dyDescent="0.25">
      <c r="A36" s="37" t="s">
        <v>46</v>
      </c>
      <c r="B36" s="38" t="s">
        <v>87</v>
      </c>
      <c r="C36" s="105"/>
      <c r="D36" s="39">
        <v>0</v>
      </c>
      <c r="E36" s="39">
        <v>0</v>
      </c>
      <c r="F36" s="39">
        <v>235000.6</v>
      </c>
      <c r="G36" s="39">
        <v>235000.6</v>
      </c>
      <c r="H36" s="39">
        <v>149200.85999999999</v>
      </c>
      <c r="I36" s="39">
        <v>149075.99</v>
      </c>
      <c r="J36" s="39">
        <v>0</v>
      </c>
      <c r="K36" s="39">
        <v>0</v>
      </c>
      <c r="L36" s="39">
        <f t="shared" si="2"/>
        <v>384201.45999999996</v>
      </c>
      <c r="M36" s="39">
        <f t="shared" si="2"/>
        <v>384076.58999999997</v>
      </c>
    </row>
    <row r="37" spans="1:19" ht="42.75" x14ac:dyDescent="0.25">
      <c r="A37" s="37" t="s">
        <v>47</v>
      </c>
      <c r="B37" s="38" t="s">
        <v>88</v>
      </c>
      <c r="C37" s="105"/>
      <c r="D37" s="39">
        <v>36440.79</v>
      </c>
      <c r="E37" s="39">
        <v>36440.79</v>
      </c>
      <c r="F37" s="39">
        <v>347138.46</v>
      </c>
      <c r="G37" s="39">
        <v>346354.11</v>
      </c>
      <c r="H37" s="39">
        <v>152217.49</v>
      </c>
      <c r="I37" s="39">
        <v>152002.87</v>
      </c>
      <c r="J37" s="39">
        <v>0</v>
      </c>
      <c r="K37" s="39">
        <v>0</v>
      </c>
      <c r="L37" s="39">
        <f t="shared" si="2"/>
        <v>535796.74</v>
      </c>
      <c r="M37" s="39">
        <f t="shared" si="2"/>
        <v>534797.77</v>
      </c>
    </row>
    <row r="38" spans="1:19" ht="57" x14ac:dyDescent="0.25">
      <c r="A38" s="37" t="s">
        <v>48</v>
      </c>
      <c r="B38" s="38" t="s">
        <v>89</v>
      </c>
      <c r="C38" s="105"/>
      <c r="D38" s="39">
        <v>0</v>
      </c>
      <c r="E38" s="39">
        <v>0</v>
      </c>
      <c r="F38" s="39">
        <v>12397.4</v>
      </c>
      <c r="G38" s="39">
        <v>12250.9</v>
      </c>
      <c r="H38" s="39">
        <v>63514.12</v>
      </c>
      <c r="I38" s="39">
        <v>63514.12</v>
      </c>
      <c r="J38" s="39">
        <v>0</v>
      </c>
      <c r="K38" s="39">
        <v>0</v>
      </c>
      <c r="L38" s="39">
        <f t="shared" si="2"/>
        <v>75911.520000000004</v>
      </c>
      <c r="M38" s="39">
        <f t="shared" si="2"/>
        <v>75765.02</v>
      </c>
    </row>
    <row r="39" spans="1:19" ht="57" x14ac:dyDescent="0.25">
      <c r="A39" s="37" t="s">
        <v>49</v>
      </c>
      <c r="B39" s="38" t="s">
        <v>126</v>
      </c>
      <c r="C39" s="105"/>
      <c r="D39" s="39">
        <v>0</v>
      </c>
      <c r="E39" s="39">
        <v>0</v>
      </c>
      <c r="F39" s="39">
        <v>0</v>
      </c>
      <c r="G39" s="39">
        <v>0</v>
      </c>
      <c r="H39" s="39">
        <v>37157.51</v>
      </c>
      <c r="I39" s="39">
        <v>35590.78</v>
      </c>
      <c r="J39" s="39">
        <v>0</v>
      </c>
      <c r="K39" s="39">
        <v>0</v>
      </c>
      <c r="L39" s="39">
        <f t="shared" si="2"/>
        <v>37157.51</v>
      </c>
      <c r="M39" s="39">
        <f t="shared" si="2"/>
        <v>35590.78</v>
      </c>
    </row>
    <row r="40" spans="1:19" ht="45" x14ac:dyDescent="0.25">
      <c r="A40" s="45">
        <v>8</v>
      </c>
      <c r="B40" s="33" t="s">
        <v>127</v>
      </c>
      <c r="C40" s="91" t="s">
        <v>17</v>
      </c>
      <c r="D40" s="35">
        <f>SUM(D41:D44)</f>
        <v>0</v>
      </c>
      <c r="E40" s="35">
        <f t="shared" ref="E40:K40" si="9">SUM(E41:E44)</f>
        <v>0</v>
      </c>
      <c r="F40" s="35">
        <f t="shared" si="9"/>
        <v>2164.1999999999998</v>
      </c>
      <c r="G40" s="35">
        <f t="shared" si="9"/>
        <v>2164.1999999999998</v>
      </c>
      <c r="H40" s="35">
        <f>SUM(H41:H44)</f>
        <v>158302.33000000002</v>
      </c>
      <c r="I40" s="35">
        <f>SUM(I41:I44)</f>
        <v>157926.59000000003</v>
      </c>
      <c r="J40" s="35">
        <f t="shared" si="9"/>
        <v>0</v>
      </c>
      <c r="K40" s="35">
        <f t="shared" si="9"/>
        <v>0</v>
      </c>
      <c r="L40" s="35">
        <f>SUM(D40+F40+H40+J40)</f>
        <v>160466.53000000003</v>
      </c>
      <c r="M40" s="35">
        <f t="shared" si="2"/>
        <v>160090.79000000004</v>
      </c>
    </row>
    <row r="41" spans="1:19" ht="42.75" x14ac:dyDescent="0.25">
      <c r="A41" s="37" t="s">
        <v>50</v>
      </c>
      <c r="B41" s="38" t="s">
        <v>128</v>
      </c>
      <c r="C41" s="91"/>
      <c r="D41" s="39">
        <v>0</v>
      </c>
      <c r="E41" s="39">
        <v>0</v>
      </c>
      <c r="F41" s="39">
        <v>0</v>
      </c>
      <c r="G41" s="39">
        <v>0</v>
      </c>
      <c r="H41" s="39">
        <v>30.7</v>
      </c>
      <c r="I41" s="39">
        <v>2.6</v>
      </c>
      <c r="J41" s="39">
        <v>0</v>
      </c>
      <c r="K41" s="39">
        <v>0</v>
      </c>
      <c r="L41" s="39">
        <f t="shared" si="2"/>
        <v>30.7</v>
      </c>
      <c r="M41" s="39">
        <f t="shared" si="2"/>
        <v>2.6</v>
      </c>
    </row>
    <row r="42" spans="1:19" s="18" customFormat="1" ht="42.75" x14ac:dyDescent="0.25">
      <c r="A42" s="43" t="s">
        <v>51</v>
      </c>
      <c r="B42" s="44" t="s">
        <v>129</v>
      </c>
      <c r="C42" s="91"/>
      <c r="D42" s="39">
        <v>0</v>
      </c>
      <c r="E42" s="39">
        <v>0</v>
      </c>
      <c r="F42" s="39">
        <v>150</v>
      </c>
      <c r="G42" s="39">
        <v>150</v>
      </c>
      <c r="H42" s="39">
        <v>77433.259999999995</v>
      </c>
      <c r="I42" s="39">
        <v>77175.12</v>
      </c>
      <c r="J42" s="39">
        <v>0</v>
      </c>
      <c r="K42" s="39">
        <v>0</v>
      </c>
      <c r="L42" s="39">
        <f t="shared" si="2"/>
        <v>77583.259999999995</v>
      </c>
      <c r="M42" s="39">
        <f t="shared" si="2"/>
        <v>77325.119999999995</v>
      </c>
    </row>
    <row r="43" spans="1:19" ht="28.5" x14ac:dyDescent="0.25">
      <c r="A43" s="37" t="s">
        <v>52</v>
      </c>
      <c r="B43" s="38" t="s">
        <v>90</v>
      </c>
      <c r="C43" s="91"/>
      <c r="D43" s="39">
        <v>0</v>
      </c>
      <c r="E43" s="39">
        <v>0</v>
      </c>
      <c r="F43" s="39">
        <v>2014.2</v>
      </c>
      <c r="G43" s="39">
        <v>2014.2</v>
      </c>
      <c r="H43" s="39">
        <v>55486.36</v>
      </c>
      <c r="I43" s="39">
        <v>55486.36</v>
      </c>
      <c r="J43" s="39">
        <v>0</v>
      </c>
      <c r="K43" s="39">
        <v>0</v>
      </c>
      <c r="L43" s="39">
        <f>SUM(D43+F43+H43+J43)</f>
        <v>57500.56</v>
      </c>
      <c r="M43" s="39">
        <f t="shared" si="2"/>
        <v>57500.56</v>
      </c>
    </row>
    <row r="44" spans="1:19" ht="42.75" x14ac:dyDescent="0.25">
      <c r="A44" s="37" t="s">
        <v>53</v>
      </c>
      <c r="B44" s="38" t="s">
        <v>130</v>
      </c>
      <c r="C44" s="91"/>
      <c r="D44" s="39">
        <v>0</v>
      </c>
      <c r="E44" s="39">
        <v>0</v>
      </c>
      <c r="F44" s="39">
        <v>0</v>
      </c>
      <c r="G44" s="39">
        <v>0</v>
      </c>
      <c r="H44" s="39">
        <v>25352.01</v>
      </c>
      <c r="I44" s="39">
        <v>25262.51</v>
      </c>
      <c r="J44" s="39">
        <v>0</v>
      </c>
      <c r="K44" s="39">
        <v>0</v>
      </c>
      <c r="L44" s="39">
        <f t="shared" si="2"/>
        <v>25352.01</v>
      </c>
      <c r="M44" s="39">
        <f t="shared" si="2"/>
        <v>25262.51</v>
      </c>
    </row>
    <row r="45" spans="1:19" ht="60" x14ac:dyDescent="0.25">
      <c r="A45" s="45">
        <v>9</v>
      </c>
      <c r="B45" s="33" t="s">
        <v>144</v>
      </c>
      <c r="C45" s="93" t="s">
        <v>18</v>
      </c>
      <c r="D45" s="35">
        <f t="shared" ref="D45:K45" si="10">SUM(D46:D49)</f>
        <v>0</v>
      </c>
      <c r="E45" s="35">
        <f t="shared" si="10"/>
        <v>0</v>
      </c>
      <c r="F45" s="35">
        <f t="shared" si="10"/>
        <v>0</v>
      </c>
      <c r="G45" s="35">
        <f t="shared" si="10"/>
        <v>0</v>
      </c>
      <c r="H45" s="35">
        <f>SUM(H46:H49)</f>
        <v>6476.46</v>
      </c>
      <c r="I45" s="35">
        <f>SUM(I46:I49)</f>
        <v>6375.8700000000008</v>
      </c>
      <c r="J45" s="35">
        <f t="shared" si="10"/>
        <v>0</v>
      </c>
      <c r="K45" s="35">
        <f t="shared" si="10"/>
        <v>0</v>
      </c>
      <c r="L45" s="35">
        <f>SUM(D45+F45+H45+J45)</f>
        <v>6476.46</v>
      </c>
      <c r="M45" s="35">
        <f t="shared" si="2"/>
        <v>6375.8700000000008</v>
      </c>
    </row>
    <row r="46" spans="1:19" ht="28.5" x14ac:dyDescent="0.25">
      <c r="A46" s="37" t="s">
        <v>54</v>
      </c>
      <c r="B46" s="38" t="s">
        <v>91</v>
      </c>
      <c r="C46" s="94"/>
      <c r="D46" s="39">
        <v>0</v>
      </c>
      <c r="E46" s="39">
        <v>0</v>
      </c>
      <c r="F46" s="39">
        <v>0</v>
      </c>
      <c r="G46" s="39">
        <v>0</v>
      </c>
      <c r="H46" s="39">
        <v>4848.38</v>
      </c>
      <c r="I46" s="39">
        <v>4848.38</v>
      </c>
      <c r="J46" s="39">
        <v>0</v>
      </c>
      <c r="K46" s="39">
        <v>0</v>
      </c>
      <c r="L46" s="39">
        <f t="shared" si="2"/>
        <v>4848.38</v>
      </c>
      <c r="M46" s="39">
        <f t="shared" si="2"/>
        <v>4848.38</v>
      </c>
    </row>
    <row r="47" spans="1:19" ht="28.5" x14ac:dyDescent="0.25">
      <c r="A47" s="37" t="s">
        <v>55</v>
      </c>
      <c r="B47" s="38" t="s">
        <v>92</v>
      </c>
      <c r="C47" s="94"/>
      <c r="D47" s="39">
        <v>0</v>
      </c>
      <c r="E47" s="39">
        <v>0</v>
      </c>
      <c r="F47" s="39">
        <v>0</v>
      </c>
      <c r="G47" s="39">
        <v>0</v>
      </c>
      <c r="H47" s="39">
        <v>398.08</v>
      </c>
      <c r="I47" s="39">
        <v>333.68</v>
      </c>
      <c r="J47" s="39">
        <v>0</v>
      </c>
      <c r="K47" s="39">
        <v>0</v>
      </c>
      <c r="L47" s="39">
        <f t="shared" si="2"/>
        <v>398.08</v>
      </c>
      <c r="M47" s="39">
        <f t="shared" si="2"/>
        <v>333.68</v>
      </c>
    </row>
    <row r="48" spans="1:19" ht="42.75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39">
        <v>0</v>
      </c>
      <c r="G48" s="39">
        <v>0</v>
      </c>
      <c r="H48" s="39">
        <v>5</v>
      </c>
      <c r="I48" s="39">
        <v>0</v>
      </c>
      <c r="J48" s="39">
        <v>0</v>
      </c>
      <c r="K48" s="39">
        <v>0</v>
      </c>
      <c r="L48" s="39">
        <f t="shared" si="2"/>
        <v>5</v>
      </c>
      <c r="M48" s="39">
        <f t="shared" si="2"/>
        <v>0</v>
      </c>
    </row>
    <row r="49" spans="1:15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39">
        <v>0</v>
      </c>
      <c r="G49" s="39">
        <v>0</v>
      </c>
      <c r="H49" s="39">
        <v>1225</v>
      </c>
      <c r="I49" s="39">
        <v>1193.81</v>
      </c>
      <c r="J49" s="39">
        <v>0</v>
      </c>
      <c r="K49" s="39">
        <v>0</v>
      </c>
      <c r="L49" s="39">
        <f t="shared" si="2"/>
        <v>1225</v>
      </c>
      <c r="M49" s="39">
        <f t="shared" si="2"/>
        <v>1193.81</v>
      </c>
    </row>
    <row r="50" spans="1:15" ht="75" x14ac:dyDescent="0.25">
      <c r="A50" s="45">
        <v>10</v>
      </c>
      <c r="B50" s="33" t="s">
        <v>131</v>
      </c>
      <c r="C50" s="91" t="s">
        <v>19</v>
      </c>
      <c r="D50" s="35">
        <f>SUM(D51:D52)</f>
        <v>17268.53</v>
      </c>
      <c r="E50" s="35">
        <f t="shared" ref="E50:K50" si="11">SUM(E51:E52)</f>
        <v>17017.43</v>
      </c>
      <c r="F50" s="35">
        <f t="shared" si="11"/>
        <v>100520.57</v>
      </c>
      <c r="G50" s="35">
        <f t="shared" si="11"/>
        <v>98408.8</v>
      </c>
      <c r="H50" s="35">
        <f>SUM(H51:H52)</f>
        <v>12711.66</v>
      </c>
      <c r="I50" s="35">
        <f>SUM(I51:I52)</f>
        <v>12124.43</v>
      </c>
      <c r="J50" s="35">
        <f t="shared" si="11"/>
        <v>0</v>
      </c>
      <c r="K50" s="35">
        <f t="shared" si="11"/>
        <v>0</v>
      </c>
      <c r="L50" s="35">
        <f>SUM(D50+F50+H50+J50)</f>
        <v>130500.76000000001</v>
      </c>
      <c r="M50" s="35">
        <f t="shared" si="2"/>
        <v>127550.66</v>
      </c>
    </row>
    <row r="51" spans="1:15" ht="57" x14ac:dyDescent="0.25">
      <c r="A51" s="37" t="s">
        <v>58</v>
      </c>
      <c r="B51" s="38" t="s">
        <v>132</v>
      </c>
      <c r="C51" s="91"/>
      <c r="D51" s="39">
        <v>0</v>
      </c>
      <c r="E51" s="39">
        <v>0</v>
      </c>
      <c r="F51" s="39">
        <v>0</v>
      </c>
      <c r="G51" s="39">
        <v>0</v>
      </c>
      <c r="H51" s="39">
        <v>12711.66</v>
      </c>
      <c r="I51" s="39">
        <v>12124.43</v>
      </c>
      <c r="J51" s="39">
        <v>0</v>
      </c>
      <c r="K51" s="39">
        <v>0</v>
      </c>
      <c r="L51" s="39">
        <f t="shared" si="2"/>
        <v>12711.66</v>
      </c>
      <c r="M51" s="39">
        <f>SUM(E51+G51+I51+K51)</f>
        <v>12124.43</v>
      </c>
    </row>
    <row r="52" spans="1:15" ht="42.75" x14ac:dyDescent="0.25">
      <c r="A52" s="37" t="s">
        <v>59</v>
      </c>
      <c r="B52" s="38" t="s">
        <v>133</v>
      </c>
      <c r="C52" s="91"/>
      <c r="D52" s="39">
        <v>17268.53</v>
      </c>
      <c r="E52" s="39">
        <v>17017.43</v>
      </c>
      <c r="F52" s="39">
        <v>100520.57</v>
      </c>
      <c r="G52" s="39">
        <v>98408.8</v>
      </c>
      <c r="H52" s="39">
        <v>0</v>
      </c>
      <c r="I52" s="39">
        <v>0</v>
      </c>
      <c r="J52" s="39">
        <v>0</v>
      </c>
      <c r="K52" s="39">
        <v>0</v>
      </c>
      <c r="L52" s="39">
        <f>SUM(D52+F52+H52+J52)</f>
        <v>117789.1</v>
      </c>
      <c r="M52" s="39">
        <f t="shared" si="2"/>
        <v>115426.23000000001</v>
      </c>
    </row>
    <row r="53" spans="1:15" ht="75" x14ac:dyDescent="0.25">
      <c r="A53" s="45">
        <v>11</v>
      </c>
      <c r="B53" s="33" t="s">
        <v>134</v>
      </c>
      <c r="C53" s="91" t="s">
        <v>20</v>
      </c>
      <c r="D53" s="35">
        <f>SUM(D54:D57)</f>
        <v>0</v>
      </c>
      <c r="E53" s="35">
        <f t="shared" ref="E53:K53" si="12">SUM(E54:E57)</f>
        <v>0</v>
      </c>
      <c r="F53" s="35">
        <f t="shared" si="12"/>
        <v>25304.9</v>
      </c>
      <c r="G53" s="35">
        <f t="shared" si="12"/>
        <v>304.60000000000002</v>
      </c>
      <c r="H53" s="35">
        <f>SUM(H54:H57)</f>
        <v>86341.040000000008</v>
      </c>
      <c r="I53" s="35">
        <f>SUM(I54:I57)</f>
        <v>85383.4</v>
      </c>
      <c r="J53" s="35">
        <f t="shared" si="12"/>
        <v>0</v>
      </c>
      <c r="K53" s="35">
        <f t="shared" si="12"/>
        <v>0</v>
      </c>
      <c r="L53" s="35">
        <f>SUM(D53+F53+H53+J53)</f>
        <v>111645.94</v>
      </c>
      <c r="M53" s="35">
        <f t="shared" si="2"/>
        <v>85688</v>
      </c>
    </row>
    <row r="54" spans="1:15" ht="28.5" x14ac:dyDescent="0.25">
      <c r="A54" s="37" t="s">
        <v>60</v>
      </c>
      <c r="B54" s="38" t="s">
        <v>95</v>
      </c>
      <c r="C54" s="91"/>
      <c r="D54" s="39">
        <v>0</v>
      </c>
      <c r="E54" s="39">
        <v>0</v>
      </c>
      <c r="F54" s="39">
        <v>94.6</v>
      </c>
      <c r="G54" s="39">
        <v>94.3</v>
      </c>
      <c r="H54" s="39">
        <v>6462.63</v>
      </c>
      <c r="I54" s="39">
        <v>6239.91</v>
      </c>
      <c r="J54" s="39">
        <v>0</v>
      </c>
      <c r="K54" s="39">
        <v>0</v>
      </c>
      <c r="L54" s="39">
        <f t="shared" si="2"/>
        <v>6557.2300000000005</v>
      </c>
      <c r="M54" s="39">
        <f t="shared" si="2"/>
        <v>6334.21</v>
      </c>
    </row>
    <row r="55" spans="1:15" ht="57" x14ac:dyDescent="0.25">
      <c r="A55" s="37" t="s">
        <v>61</v>
      </c>
      <c r="B55" s="38" t="s">
        <v>135</v>
      </c>
      <c r="C55" s="91"/>
      <c r="D55" s="39">
        <v>0</v>
      </c>
      <c r="E55" s="39">
        <v>0</v>
      </c>
      <c r="F55" s="39">
        <v>89.4</v>
      </c>
      <c r="G55" s="39">
        <v>89.4</v>
      </c>
      <c r="H55" s="39">
        <v>1187.33</v>
      </c>
      <c r="I55" s="39">
        <v>1187.18</v>
      </c>
      <c r="J55" s="39">
        <v>0</v>
      </c>
      <c r="K55" s="39">
        <v>0</v>
      </c>
      <c r="L55" s="39">
        <f t="shared" si="2"/>
        <v>1276.73</v>
      </c>
      <c r="M55" s="39">
        <f t="shared" si="2"/>
        <v>1276.5800000000002</v>
      </c>
    </row>
    <row r="56" spans="1:15" ht="42.75" x14ac:dyDescent="0.25">
      <c r="A56" s="37" t="s">
        <v>62</v>
      </c>
      <c r="B56" s="38" t="s">
        <v>96</v>
      </c>
      <c r="C56" s="91"/>
      <c r="D56" s="39">
        <v>0</v>
      </c>
      <c r="E56" s="39">
        <v>0</v>
      </c>
      <c r="F56" s="39">
        <v>25000</v>
      </c>
      <c r="G56" s="39">
        <v>0</v>
      </c>
      <c r="H56" s="39">
        <v>56094.19</v>
      </c>
      <c r="I56" s="39">
        <v>55793.2</v>
      </c>
      <c r="J56" s="39">
        <v>0</v>
      </c>
      <c r="K56" s="39">
        <v>0</v>
      </c>
      <c r="L56" s="39">
        <f t="shared" si="2"/>
        <v>81094.19</v>
      </c>
      <c r="M56" s="39">
        <f t="shared" si="2"/>
        <v>55793.2</v>
      </c>
    </row>
    <row r="57" spans="1:15" ht="42.75" x14ac:dyDescent="0.25">
      <c r="A57" s="37" t="s">
        <v>63</v>
      </c>
      <c r="B57" s="38" t="s">
        <v>97</v>
      </c>
      <c r="C57" s="91"/>
      <c r="D57" s="39">
        <v>0</v>
      </c>
      <c r="E57" s="39">
        <v>0</v>
      </c>
      <c r="F57" s="39">
        <v>120.9</v>
      </c>
      <c r="G57" s="39">
        <v>120.9</v>
      </c>
      <c r="H57" s="39">
        <v>22596.89</v>
      </c>
      <c r="I57" s="39">
        <v>22163.11</v>
      </c>
      <c r="J57" s="39">
        <v>0</v>
      </c>
      <c r="K57" s="39">
        <v>0</v>
      </c>
      <c r="L57" s="39">
        <f t="shared" si="2"/>
        <v>22717.79</v>
      </c>
      <c r="M57" s="39">
        <f t="shared" si="2"/>
        <v>22284.010000000002</v>
      </c>
    </row>
    <row r="58" spans="1:15" ht="75" x14ac:dyDescent="0.25">
      <c r="A58" s="45">
        <v>12</v>
      </c>
      <c r="B58" s="47" t="s">
        <v>110</v>
      </c>
      <c r="C58" s="93" t="s">
        <v>21</v>
      </c>
      <c r="D58" s="35">
        <f>SUM(D59:D63)</f>
        <v>306.89999999999998</v>
      </c>
      <c r="E58" s="35">
        <f t="shared" ref="E58:K58" si="13">SUM(E59:E63)</f>
        <v>306.89999999999998</v>
      </c>
      <c r="F58" s="35">
        <f t="shared" si="13"/>
        <v>335.2</v>
      </c>
      <c r="G58" s="35">
        <f t="shared" si="13"/>
        <v>335.2</v>
      </c>
      <c r="H58" s="35">
        <f>SUM(H59:H63)</f>
        <v>5773.03</v>
      </c>
      <c r="I58" s="35">
        <f>SUM(I59:I63)</f>
        <v>5748.07</v>
      </c>
      <c r="J58" s="35">
        <f t="shared" si="13"/>
        <v>771.9</v>
      </c>
      <c r="K58" s="35">
        <f t="shared" si="13"/>
        <v>0</v>
      </c>
      <c r="L58" s="35">
        <f>SUM(D58+F58+H58+J58)</f>
        <v>7187.0299999999988</v>
      </c>
      <c r="M58" s="35">
        <f t="shared" si="2"/>
        <v>6390.17</v>
      </c>
      <c r="N58" s="8"/>
      <c r="O58" s="8"/>
    </row>
    <row r="59" spans="1:15" s="18" customFormat="1" ht="42.75" x14ac:dyDescent="0.25">
      <c r="A59" s="43" t="s">
        <v>64</v>
      </c>
      <c r="B59" s="44" t="s">
        <v>105</v>
      </c>
      <c r="C59" s="94"/>
      <c r="D59" s="39">
        <v>306.89999999999998</v>
      </c>
      <c r="E59" s="39">
        <v>306.89999999999998</v>
      </c>
      <c r="F59" s="39">
        <v>335.2</v>
      </c>
      <c r="G59" s="39">
        <v>335.2</v>
      </c>
      <c r="H59" s="39">
        <v>74</v>
      </c>
      <c r="I59" s="39">
        <v>74</v>
      </c>
      <c r="J59" s="39">
        <v>771.9</v>
      </c>
      <c r="K59" s="39">
        <v>0</v>
      </c>
      <c r="L59" s="39">
        <f t="shared" si="2"/>
        <v>1488</v>
      </c>
      <c r="M59" s="39">
        <f t="shared" si="2"/>
        <v>716.09999999999991</v>
      </c>
      <c r="N59" s="8"/>
      <c r="O59" s="8"/>
    </row>
    <row r="60" spans="1:15" ht="57" x14ac:dyDescent="0.25">
      <c r="A60" s="37" t="s">
        <v>65</v>
      </c>
      <c r="B60" s="44" t="s">
        <v>106</v>
      </c>
      <c r="C60" s="94"/>
      <c r="D60" s="39">
        <v>0</v>
      </c>
      <c r="E60" s="39">
        <v>0</v>
      </c>
      <c r="F60" s="39">
        <v>0</v>
      </c>
      <c r="G60" s="39">
        <v>0</v>
      </c>
      <c r="H60" s="39">
        <v>1010</v>
      </c>
      <c r="I60" s="39">
        <v>986.82</v>
      </c>
      <c r="J60" s="39">
        <v>0</v>
      </c>
      <c r="K60" s="39">
        <v>0</v>
      </c>
      <c r="L60" s="39">
        <f t="shared" si="2"/>
        <v>1010</v>
      </c>
      <c r="M60" s="39">
        <f t="shared" si="2"/>
        <v>986.82</v>
      </c>
      <c r="N60" s="8"/>
      <c r="O60" s="8"/>
    </row>
    <row r="61" spans="1:15" ht="57" x14ac:dyDescent="0.25">
      <c r="A61" s="37" t="s">
        <v>66</v>
      </c>
      <c r="B61" s="44" t="s">
        <v>107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358.5</v>
      </c>
      <c r="I61" s="39">
        <v>356.72</v>
      </c>
      <c r="J61" s="39">
        <v>0</v>
      </c>
      <c r="K61" s="39">
        <v>0</v>
      </c>
      <c r="L61" s="39">
        <f t="shared" si="2"/>
        <v>358.5</v>
      </c>
      <c r="M61" s="39">
        <f t="shared" si="2"/>
        <v>356.72</v>
      </c>
      <c r="N61" s="8"/>
      <c r="O61" s="8"/>
    </row>
    <row r="62" spans="1:15" ht="57" x14ac:dyDescent="0.25">
      <c r="A62" s="37" t="s">
        <v>67</v>
      </c>
      <c r="B62" s="44" t="s">
        <v>108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4330.53</v>
      </c>
      <c r="I62" s="39">
        <v>4330.53</v>
      </c>
      <c r="J62" s="39">
        <v>0</v>
      </c>
      <c r="K62" s="39">
        <v>0</v>
      </c>
      <c r="L62" s="39">
        <f t="shared" si="2"/>
        <v>4330.53</v>
      </c>
      <c r="M62" s="39">
        <f t="shared" si="2"/>
        <v>4330.53</v>
      </c>
      <c r="N62" s="8"/>
      <c r="O62" s="8"/>
    </row>
    <row r="63" spans="1:15" ht="57" x14ac:dyDescent="0.25">
      <c r="A63" s="37" t="s">
        <v>68</v>
      </c>
      <c r="B63" s="44" t="s">
        <v>109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f t="shared" si="2"/>
        <v>0</v>
      </c>
      <c r="M63" s="39">
        <f t="shared" si="2"/>
        <v>0</v>
      </c>
      <c r="N63" s="8"/>
      <c r="O63" s="8"/>
    </row>
    <row r="64" spans="1:15" ht="60" x14ac:dyDescent="0.25">
      <c r="A64" s="50">
        <v>13</v>
      </c>
      <c r="B64" s="47" t="s">
        <v>111</v>
      </c>
      <c r="C64" s="91" t="s">
        <v>22</v>
      </c>
      <c r="D64" s="35">
        <f>SUM(D65:D67)</f>
        <v>0</v>
      </c>
      <c r="E64" s="35">
        <f t="shared" ref="E64:K64" si="14">SUM(E65:E67)</f>
        <v>0</v>
      </c>
      <c r="F64" s="35">
        <f t="shared" si="14"/>
        <v>0</v>
      </c>
      <c r="G64" s="35">
        <f t="shared" si="14"/>
        <v>0</v>
      </c>
      <c r="H64" s="35">
        <f>SUM(H65:H67)</f>
        <v>18009.53</v>
      </c>
      <c r="I64" s="35">
        <f>SUM(I65:I67)</f>
        <v>17931.310000000001</v>
      </c>
      <c r="J64" s="35">
        <f t="shared" si="14"/>
        <v>0</v>
      </c>
      <c r="K64" s="35">
        <f t="shared" si="14"/>
        <v>0</v>
      </c>
      <c r="L64" s="35">
        <f>SUM(D64+F64+H64+J64)</f>
        <v>18009.53</v>
      </c>
      <c r="M64" s="35">
        <f t="shared" si="2"/>
        <v>17931.310000000001</v>
      </c>
    </row>
    <row r="65" spans="1:13" ht="28.5" x14ac:dyDescent="0.25">
      <c r="A65" s="43" t="s">
        <v>69</v>
      </c>
      <c r="B65" s="44" t="s">
        <v>98</v>
      </c>
      <c r="C65" s="91"/>
      <c r="D65" s="39">
        <v>0</v>
      </c>
      <c r="E65" s="39">
        <v>0</v>
      </c>
      <c r="F65" s="39">
        <v>0</v>
      </c>
      <c r="G65" s="39">
        <v>0</v>
      </c>
      <c r="H65" s="39">
        <v>5.92</v>
      </c>
      <c r="I65" s="39">
        <v>5.89</v>
      </c>
      <c r="J65" s="39">
        <v>0</v>
      </c>
      <c r="K65" s="39">
        <v>0</v>
      </c>
      <c r="L65" s="39">
        <f t="shared" si="2"/>
        <v>5.92</v>
      </c>
      <c r="M65" s="39">
        <f t="shared" si="2"/>
        <v>5.89</v>
      </c>
    </row>
    <row r="66" spans="1:13" ht="42.75" x14ac:dyDescent="0.25">
      <c r="A66" s="43" t="s">
        <v>70</v>
      </c>
      <c r="B66" s="44" t="s">
        <v>99</v>
      </c>
      <c r="C66" s="91"/>
      <c r="D66" s="39">
        <v>0</v>
      </c>
      <c r="E66" s="39">
        <v>0</v>
      </c>
      <c r="F66" s="39">
        <v>0</v>
      </c>
      <c r="G66" s="39">
        <v>0</v>
      </c>
      <c r="H66" s="39">
        <v>1410.42</v>
      </c>
      <c r="I66" s="39">
        <v>1410.42</v>
      </c>
      <c r="J66" s="39">
        <v>0</v>
      </c>
      <c r="K66" s="39">
        <v>0</v>
      </c>
      <c r="L66" s="39">
        <f t="shared" si="2"/>
        <v>1410.42</v>
      </c>
      <c r="M66" s="39">
        <f t="shared" si="2"/>
        <v>1410.42</v>
      </c>
    </row>
    <row r="67" spans="1:13" ht="57" x14ac:dyDescent="0.25">
      <c r="A67" s="43" t="s">
        <v>153</v>
      </c>
      <c r="B67" s="44" t="s">
        <v>112</v>
      </c>
      <c r="C67" s="91"/>
      <c r="D67" s="39">
        <v>0</v>
      </c>
      <c r="E67" s="39">
        <v>0</v>
      </c>
      <c r="F67" s="39">
        <v>0</v>
      </c>
      <c r="G67" s="39">
        <v>0</v>
      </c>
      <c r="H67" s="39">
        <v>16593.189999999999</v>
      </c>
      <c r="I67" s="39">
        <v>16515</v>
      </c>
      <c r="J67" s="39">
        <v>0</v>
      </c>
      <c r="K67" s="39">
        <v>0</v>
      </c>
      <c r="L67" s="39">
        <f t="shared" si="2"/>
        <v>16593.189999999999</v>
      </c>
      <c r="M67" s="39">
        <f t="shared" si="2"/>
        <v>16515</v>
      </c>
    </row>
    <row r="68" spans="1:13" ht="75" x14ac:dyDescent="0.25">
      <c r="A68" s="50" t="s">
        <v>100</v>
      </c>
      <c r="B68" s="47" t="s">
        <v>113</v>
      </c>
      <c r="C68" s="55" t="s">
        <v>101</v>
      </c>
      <c r="D68" s="35">
        <f>SUM(D71:D71)</f>
        <v>0</v>
      </c>
      <c r="E68" s="35">
        <f>SUM(E71:E71)</f>
        <v>0</v>
      </c>
      <c r="F68" s="35">
        <v>0</v>
      </c>
      <c r="G68" s="35">
        <v>0</v>
      </c>
      <c r="H68" s="35">
        <v>6126</v>
      </c>
      <c r="I68" s="35">
        <v>2835.99</v>
      </c>
      <c r="J68" s="35">
        <v>0</v>
      </c>
      <c r="K68" s="35">
        <v>0</v>
      </c>
      <c r="L68" s="35">
        <f t="shared" si="2"/>
        <v>6126</v>
      </c>
      <c r="M68" s="35">
        <f t="shared" si="2"/>
        <v>2835.99</v>
      </c>
    </row>
    <row r="69" spans="1:13" ht="75" x14ac:dyDescent="0.25">
      <c r="A69" s="50" t="s">
        <v>102</v>
      </c>
      <c r="B69" s="47" t="s">
        <v>103</v>
      </c>
      <c r="C69" s="55" t="s">
        <v>104</v>
      </c>
      <c r="D69" s="35">
        <v>0</v>
      </c>
      <c r="E69" s="35">
        <v>0</v>
      </c>
      <c r="F69" s="35">
        <v>0</v>
      </c>
      <c r="G69" s="35">
        <v>0</v>
      </c>
      <c r="H69" s="35">
        <v>277.95999999999998</v>
      </c>
      <c r="I69" s="35">
        <v>271.16000000000003</v>
      </c>
      <c r="J69" s="35">
        <v>0</v>
      </c>
      <c r="K69" s="35">
        <v>0</v>
      </c>
      <c r="L69" s="35">
        <f>SUM(D69+F69+H69+J69)</f>
        <v>277.95999999999998</v>
      </c>
      <c r="M69" s="35">
        <f>SUM(E69+G69+I69+K69)</f>
        <v>271.16000000000003</v>
      </c>
    </row>
    <row r="70" spans="1:13" ht="90" x14ac:dyDescent="0.25">
      <c r="A70" s="50" t="s">
        <v>138</v>
      </c>
      <c r="B70" s="47" t="s">
        <v>136</v>
      </c>
      <c r="C70" s="55" t="s">
        <v>137</v>
      </c>
      <c r="D70" s="35">
        <v>0</v>
      </c>
      <c r="E70" s="35">
        <v>0</v>
      </c>
      <c r="F70" s="35">
        <v>0</v>
      </c>
      <c r="G70" s="35">
        <v>0</v>
      </c>
      <c r="H70" s="35">
        <v>110</v>
      </c>
      <c r="I70" s="35">
        <v>109.39</v>
      </c>
      <c r="J70" s="35">
        <v>0</v>
      </c>
      <c r="K70" s="35">
        <v>0</v>
      </c>
      <c r="L70" s="35">
        <f>SUM(D70+F70+H70+J70)</f>
        <v>110</v>
      </c>
      <c r="M70" s="35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15"/>
    </row>
    <row r="73" spans="1:13" ht="42" customHeight="1" x14ac:dyDescent="0.25">
      <c r="A73" s="14"/>
      <c r="B73" s="107" t="s">
        <v>141</v>
      </c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22" t="s">
        <v>140</v>
      </c>
    </row>
    <row r="74" spans="1:13" ht="42" customHeight="1" x14ac:dyDescent="0.25">
      <c r="A74" s="14"/>
      <c r="B74" s="107" t="s">
        <v>143</v>
      </c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22" t="s">
        <v>142</v>
      </c>
    </row>
    <row r="75" spans="1:13" ht="42" customHeight="1" x14ac:dyDescent="0.25">
      <c r="A75" s="14"/>
      <c r="B75" s="107" t="s">
        <v>146</v>
      </c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22" t="s">
        <v>145</v>
      </c>
    </row>
    <row r="76" spans="1:13" s="18" customFormat="1" ht="42" customHeight="1" x14ac:dyDescent="0.25">
      <c r="A76" s="19"/>
      <c r="B76" s="107" t="s">
        <v>149</v>
      </c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22" t="s">
        <v>147</v>
      </c>
    </row>
    <row r="77" spans="1:13" ht="42" customHeight="1" x14ac:dyDescent="0.25">
      <c r="B77" s="107" t="s">
        <v>150</v>
      </c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23" t="s">
        <v>148</v>
      </c>
    </row>
    <row r="78" spans="1:13" ht="42" customHeight="1" x14ac:dyDescent="0.25">
      <c r="B78" s="107" t="s">
        <v>152</v>
      </c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23" t="s">
        <v>151</v>
      </c>
    </row>
    <row r="79" spans="1:13" ht="42" customHeight="1" x14ac:dyDescent="0.25">
      <c r="B79" s="107" t="s">
        <v>155</v>
      </c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23" t="s">
        <v>154</v>
      </c>
    </row>
    <row r="80" spans="1:13" ht="38.25" customHeight="1" x14ac:dyDescent="0.25">
      <c r="B80" s="107" t="s">
        <v>157</v>
      </c>
      <c r="C80" s="107"/>
      <c r="D80" s="107"/>
      <c r="E80" s="107"/>
      <c r="F80" s="107"/>
      <c r="G80" s="107"/>
      <c r="H80" s="107"/>
      <c r="I80" s="107"/>
      <c r="J80" s="107"/>
      <c r="K80" s="107"/>
      <c r="L80" s="108"/>
      <c r="M80" s="23" t="s">
        <v>159</v>
      </c>
    </row>
    <row r="81" spans="2:13" ht="42" customHeight="1" x14ac:dyDescent="0.25">
      <c r="B81" s="107" t="s">
        <v>152</v>
      </c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23" t="s">
        <v>160</v>
      </c>
    </row>
    <row r="82" spans="2:13" ht="43.5" customHeight="1" x14ac:dyDescent="0.25">
      <c r="B82" s="107" t="s">
        <v>158</v>
      </c>
      <c r="C82" s="107"/>
      <c r="D82" s="107"/>
      <c r="E82" s="107"/>
      <c r="F82" s="107"/>
      <c r="G82" s="107"/>
      <c r="H82" s="107"/>
      <c r="I82" s="107"/>
      <c r="J82" s="107"/>
      <c r="K82" s="107"/>
      <c r="L82" s="108"/>
      <c r="M82" s="23" t="s">
        <v>161</v>
      </c>
    </row>
  </sheetData>
  <mergeCells count="33">
    <mergeCell ref="B77:L77"/>
    <mergeCell ref="B78:L78"/>
    <mergeCell ref="B79:L79"/>
    <mergeCell ref="B80:L80"/>
    <mergeCell ref="B82:L82"/>
    <mergeCell ref="B81:L81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Tatyana V. Tamakulova</cp:lastModifiedBy>
  <cp:lastPrinted>2023-12-05T08:26:14Z</cp:lastPrinted>
  <dcterms:created xsi:type="dcterms:W3CDTF">2015-10-02T05:38:20Z</dcterms:created>
  <dcterms:modified xsi:type="dcterms:W3CDTF">2023-12-07T09:29:16Z</dcterms:modified>
</cp:coreProperties>
</file>