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Лист1!$A$1:$M$78</definedName>
  </definedNames>
  <calcPr calcId="144525"/>
</workbook>
</file>

<file path=xl/calcChain.xml><?xml version="1.0" encoding="utf-8"?>
<calcChain xmlns="http://schemas.openxmlformats.org/spreadsheetml/2006/main">
  <c r="L11" i="1" l="1"/>
  <c r="E50" i="1" l="1"/>
  <c r="G50" i="1"/>
  <c r="L43" i="1" l="1"/>
  <c r="E69" i="1"/>
  <c r="M69" i="1" s="1"/>
  <c r="D69" i="1"/>
  <c r="L69" i="1" s="1"/>
  <c r="L52" i="1"/>
  <c r="H23" i="1"/>
  <c r="M37" i="1"/>
  <c r="M11" i="1"/>
  <c r="M52" i="1"/>
  <c r="G23" i="1" l="1"/>
  <c r="M44" i="1" l="1"/>
  <c r="L33" i="1" l="1"/>
  <c r="N33" i="1" s="1"/>
  <c r="L31" i="1" l="1"/>
  <c r="M27" i="1"/>
  <c r="G8" i="1"/>
  <c r="I8" i="1"/>
  <c r="M67" i="1"/>
  <c r="H8" i="1"/>
  <c r="E68" i="1"/>
  <c r="M68" i="1" s="1"/>
  <c r="D68" i="1"/>
  <c r="M32" i="1"/>
  <c r="L27" i="1"/>
  <c r="L17" i="1"/>
  <c r="L68" i="1" l="1"/>
  <c r="I16" i="1"/>
  <c r="I45" i="1" l="1"/>
  <c r="F53" i="1" l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9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7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Q30" i="1" s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R30" i="1" l="1"/>
  <c r="L23" i="1"/>
  <c r="M23" i="1"/>
  <c r="M8" i="1"/>
  <c r="F7" i="1"/>
  <c r="D7" i="1"/>
  <c r="L8" i="1"/>
  <c r="J7" i="1"/>
  <c r="K7" i="1"/>
  <c r="E7" i="1"/>
  <c r="I7" i="1"/>
  <c r="G7" i="1"/>
  <c r="H7" i="1"/>
  <c r="M12" i="1"/>
  <c r="M16" i="1"/>
  <c r="M20" i="1"/>
  <c r="M30" i="1"/>
  <c r="O30" i="1" s="1"/>
  <c r="M35" i="1"/>
  <c r="M40" i="1"/>
  <c r="M45" i="1"/>
  <c r="M50" i="1"/>
  <c r="M53" i="1"/>
  <c r="M58" i="1"/>
  <c r="M64" i="1"/>
  <c r="L12" i="1"/>
  <c r="L16" i="1"/>
  <c r="L20" i="1"/>
  <c r="L30" i="1"/>
  <c r="N30" i="1" s="1"/>
  <c r="L35" i="1"/>
  <c r="L40" i="1"/>
  <c r="L45" i="1"/>
  <c r="L50" i="1"/>
  <c r="L53" i="1"/>
  <c r="L58" i="1"/>
  <c r="L64" i="1"/>
  <c r="M7" i="1" l="1"/>
  <c r="L7" i="1"/>
  <c r="N7" i="1" l="1"/>
  <c r="Q7" i="1"/>
  <c r="O7" i="1"/>
  <c r="R7" i="1"/>
</calcChain>
</file>

<file path=xl/sharedStrings.xml><?xml version="1.0" encoding="utf-8"?>
<sst xmlns="http://schemas.openxmlformats.org/spreadsheetml/2006/main" count="157" uniqueCount="140">
  <si>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</si>
  <si>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</si>
  <si>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</si>
  <si>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</si>
  <si>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</si>
  <si>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</si>
  <si>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</si>
  <si>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</si>
  <si>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</si>
  <si>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</si>
  <si>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</si>
  <si>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</si>
  <si>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</si>
  <si>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</si>
  <si>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</si>
  <si>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</si>
  <si>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</si>
  <si>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</si>
  <si>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</si>
  <si>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</si>
  <si>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</si>
  <si>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</si>
  <si>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</si>
  <si>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</si>
  <si>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</si>
  <si>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</si>
  <si>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</si>
  <si>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</si>
  <si>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</si>
  <si>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</si>
  <si>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</si>
  <si>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</si>
  <si>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</si>
  <si>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</si>
  <si>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</si>
  <si>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</si>
  <si>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</si>
  <si>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</si>
  <si>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</si>
  <si>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</si>
  <si>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</si>
  <si>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</si>
  <si>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</si>
  <si>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</si>
  <si>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</si>
  <si>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</si>
  <si>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</si>
  <si>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</si>
  <si>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</si>
  <si>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</si>
  <si>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</si>
  <si>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</si>
  <si>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</si>
  <si>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</si>
  <si>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</si>
  <si>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</si>
  <si>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</si>
  <si>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</si>
  <si>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</si>
  <si>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</si>
  <si>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</si>
  <si>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</si>
  <si>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</si>
  <si>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</si>
  <si>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</si>
  <si>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</si>
  <si>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</si>
  <si>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</si>
  <si>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</si>
  <si>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</si>
  <si>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</si>
  <si>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</si>
  <si>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</si>
  <si>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</si>
  <si>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</si>
  <si>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</si>
  <si>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</si>
  <si>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</si>
  <si>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</si>
  <si>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</si>
  <si>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</si>
  <si>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</si>
  <si>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</si>
  <si>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</si>
  <si>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</si>
  <si>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</si>
  <si>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</si>
  <si>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</si>
  <si>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</si>
  <si>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</si>
  <si>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</si>
  <si>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</si>
  <si>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</si>
  <si>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</si>
  <si>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</si>
  <si>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</si>
  <si>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</si>
  <si>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</si>
  <si>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</si>
  <si>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</si>
  <si>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</si>
  <si>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</si>
  <si>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</si>
  <si>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</si>
  <si>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</si>
  <si>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</si>
  <si>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</si>
  <si>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</si>
  <si>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</si>
  <si>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</si>
  <si>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</si>
  <si>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</si>
  <si>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</si>
  <si>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</si>
  <si>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</si>
  <si>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</si>
  <si>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</si>
  <si>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</si>
  <si>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</si>
  <si>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</si>
  <si>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</si>
  <si>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</si>
  <si>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</si>
  <si>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</si>
  <si>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</si>
  <si>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</si>
  <si>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</si>
  <si>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</si>
  <si>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</si>
  <si>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</si>
  <si>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</si>
  <si>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</si>
  <si>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</si>
  <si>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</si>
  <si>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</si>
  <si>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</si>
  <si>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Муниципальная программа «Формирование современной городской среды на территории Невьянского городского округа в период 2018-2022 годы"</t>
  </si>
  <si>
    <t>Пост. адм. НГО  от 30.10.2018г. № 1927-п</t>
  </si>
  <si>
    <t>на 2019 г.</t>
  </si>
  <si>
    <t xml:space="preserve">Отчет о реализации муниципальных программ Невьянского городского округа за август 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</si>
</sst>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/>
    <xf numFmtId="4" fontId="14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topLeftCell="A52" zoomScaleSheetLayoutView="89" workbookViewId="0">
      <selection activeCell="A71" sqref="A71:Q76"/>
    </sheetView>
  </sheetViews>
  <sheetFormatPr defaultRowHeight="33" customHeight="1" x14ac:dyDescent="0.25"/>
  <cols>
    <col min="1" max="1" width="5.28515625" style="13" customWidth="1"/>
    <col min="2" max="2" width="42.5703125" style="6" customWidth="1"/>
    <col min="3" max="3" width="23.42578125" style="3" customWidth="1"/>
    <col min="4" max="4" width="12.2851562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7" style="18" customWidth="1"/>
    <col min="14" max="15" width="14" hidden="1" customWidth="1"/>
    <col min="16" max="16" width="9.5703125" hidden="1" customWidth="1"/>
    <col min="17" max="18" width="11.42578125" bestFit="1" customWidth="1"/>
  </cols>
  <sheetData>
    <row r="1" spans="1:19" ht="16.5" customHeight="1" x14ac:dyDescent="0.25"/>
    <row r="2" spans="1:19" ht="17.25" customHeight="1" x14ac:dyDescent="0.25">
      <c r="A2" s="50" t="s">
        <v>139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9" ht="15" customHeight="1" x14ac:dyDescent="0.25">
      <c r="M3" s="1" t="s">
        <v>2</v>
      </c>
    </row>
    <row r="4" spans="1:19" ht="33" customHeight="1" x14ac:dyDescent="0.25">
      <c r="A4" s="51" t="s">
        <v>3</v>
      </c>
      <c r="B4" s="52" t="s">
        <v>4</v>
      </c>
      <c r="C4" s="53" t="s">
        <v>10</v>
      </c>
      <c r="D4" s="52" t="s">
        <v>24</v>
      </c>
      <c r="E4" s="52"/>
      <c r="F4" s="52" t="s">
        <v>25</v>
      </c>
      <c r="G4" s="52"/>
      <c r="H4" s="52" t="s">
        <v>5</v>
      </c>
      <c r="I4" s="52"/>
      <c r="J4" s="52" t="s">
        <v>6</v>
      </c>
      <c r="K4" s="52"/>
      <c r="L4" s="52" t="s">
        <v>7</v>
      </c>
      <c r="M4" s="52"/>
    </row>
    <row r="5" spans="1:19" ht="33" customHeight="1" x14ac:dyDescent="0.25">
      <c r="A5" s="51"/>
      <c r="B5" s="52"/>
      <c r="C5" s="54"/>
      <c r="D5" s="27" t="s">
        <v>8</v>
      </c>
      <c r="E5" s="27" t="s">
        <v>9</v>
      </c>
      <c r="F5" s="27" t="s">
        <v>8</v>
      </c>
      <c r="G5" s="27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9" ht="33" customHeight="1" x14ac:dyDescent="0.25">
      <c r="A6" s="51"/>
      <c r="B6" s="52"/>
      <c r="C6" s="55"/>
      <c r="D6" s="27" t="s">
        <v>138</v>
      </c>
      <c r="E6" s="27" t="s">
        <v>138</v>
      </c>
      <c r="F6" s="27" t="s">
        <v>138</v>
      </c>
      <c r="G6" s="27" t="s">
        <v>138</v>
      </c>
      <c r="H6" s="27" t="s">
        <v>138</v>
      </c>
      <c r="I6" s="27" t="s">
        <v>138</v>
      </c>
      <c r="J6" s="27" t="s">
        <v>138</v>
      </c>
      <c r="K6" s="27" t="s">
        <v>138</v>
      </c>
      <c r="L6" s="27" t="s">
        <v>138</v>
      </c>
      <c r="M6" s="27" t="s">
        <v>138</v>
      </c>
      <c r="Q6" s="43"/>
      <c r="R6" s="43"/>
      <c r="S6" s="43"/>
    </row>
    <row r="7" spans="1:19" ht="19.5" customHeight="1" x14ac:dyDescent="0.25">
      <c r="A7" s="8"/>
      <c r="B7" s="15" t="s">
        <v>0</v>
      </c>
      <c r="C7" s="16"/>
      <c r="D7" s="23">
        <f t="shared" ref="D7:K7" si="0">SUM(D8+D12+D16+D20+D23+D30+D35+D40+D45+D50+D53+D58+D64+D68)</f>
        <v>17690.97</v>
      </c>
      <c r="E7" s="23">
        <f t="shared" si="0"/>
        <v>12239.630000000001</v>
      </c>
      <c r="F7" s="23">
        <f t="shared" si="0"/>
        <v>1074004.28</v>
      </c>
      <c r="G7" s="23">
        <f t="shared" si="0"/>
        <v>551788.25999999989</v>
      </c>
      <c r="H7" s="23">
        <f t="shared" si="0"/>
        <v>1051682.18</v>
      </c>
      <c r="I7" s="23">
        <f t="shared" si="0"/>
        <v>560174.68999999983</v>
      </c>
      <c r="J7" s="23">
        <f t="shared" si="0"/>
        <v>8860.68</v>
      </c>
      <c r="K7" s="23">
        <f t="shared" si="0"/>
        <v>6485.03</v>
      </c>
      <c r="L7" s="23">
        <f>SUM(L8+L12+L16+L20+L23+L30+L35+L40+L45+L50+L53+L58+L64+L68+L69)</f>
        <v>2152469.4099999997</v>
      </c>
      <c r="M7" s="23">
        <f>SUM(M8+M12+M16+M20+M23+M30+M35+M40+M45+M50+M53+M58+M64+M68+M69)</f>
        <v>1130788.9100000001</v>
      </c>
      <c r="N7" s="28">
        <f>L7-J7</f>
        <v>2143608.7299999995</v>
      </c>
      <c r="O7" s="28">
        <f>M7-K7</f>
        <v>1124303.8800000001</v>
      </c>
      <c r="P7" s="5"/>
      <c r="Q7" s="44">
        <f>L7-J7</f>
        <v>2143608.7299999995</v>
      </c>
      <c r="R7" s="44">
        <f>M7-K7</f>
        <v>1124303.8800000001</v>
      </c>
      <c r="S7" s="43"/>
    </row>
    <row r="8" spans="1:19" ht="71.25" x14ac:dyDescent="0.25">
      <c r="A8" s="14">
        <v>1</v>
      </c>
      <c r="B8" s="12" t="s">
        <v>120</v>
      </c>
      <c r="C8" s="48" t="s">
        <v>11</v>
      </c>
      <c r="D8" s="23">
        <f>SUM(D9:D11)</f>
        <v>13.8</v>
      </c>
      <c r="E8" s="23">
        <f t="shared" ref="E8:M8" si="1">SUM(E9:E11)</f>
        <v>0</v>
      </c>
      <c r="F8" s="23">
        <f t="shared" si="1"/>
        <v>402.7</v>
      </c>
      <c r="G8" s="23">
        <f t="shared" si="1"/>
        <v>171.29</v>
      </c>
      <c r="H8" s="23">
        <f>SUM(H9:H11)</f>
        <v>81769.02</v>
      </c>
      <c r="I8" s="23">
        <f t="shared" si="1"/>
        <v>45629.75</v>
      </c>
      <c r="J8" s="23">
        <f t="shared" si="1"/>
        <v>0</v>
      </c>
      <c r="K8" s="23">
        <f t="shared" si="1"/>
        <v>0</v>
      </c>
      <c r="L8" s="23">
        <f>SUM(L9:L11)</f>
        <v>82185.52</v>
      </c>
      <c r="M8" s="23">
        <f t="shared" si="1"/>
        <v>45801.04</v>
      </c>
    </row>
    <row r="9" spans="1:19" ht="30" x14ac:dyDescent="0.25">
      <c r="A9" s="9" t="s">
        <v>26</v>
      </c>
      <c r="B9" s="7" t="s">
        <v>73</v>
      </c>
      <c r="C9" s="48"/>
      <c r="D9" s="20">
        <v>0</v>
      </c>
      <c r="E9" s="20">
        <v>0</v>
      </c>
      <c r="F9" s="20">
        <v>0</v>
      </c>
      <c r="G9" s="20">
        <v>0</v>
      </c>
      <c r="H9" s="22">
        <v>181.92</v>
      </c>
      <c r="I9" s="22">
        <v>50.98</v>
      </c>
      <c r="J9" s="20">
        <v>0</v>
      </c>
      <c r="K9" s="20">
        <v>0</v>
      </c>
      <c r="L9" s="20">
        <f>SUM(D9+F9+H9+J9)</f>
        <v>181.92</v>
      </c>
      <c r="M9" s="20">
        <f>SUM(E9+G9+I9+K9)</f>
        <v>50.98</v>
      </c>
    </row>
    <row r="10" spans="1:19" ht="45" x14ac:dyDescent="0.25">
      <c r="A10" s="9" t="s">
        <v>27</v>
      </c>
      <c r="B10" s="7" t="s">
        <v>74</v>
      </c>
      <c r="C10" s="48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0</v>
      </c>
      <c r="J10" s="20">
        <v>0</v>
      </c>
      <c r="K10" s="20">
        <v>0</v>
      </c>
      <c r="L10" s="20">
        <f t="shared" ref="L10:L68" si="2">SUM(D10+F10+H10+J10)</f>
        <v>20</v>
      </c>
      <c r="M10" s="20">
        <f t="shared" ref="M10" si="3">SUM(E10+G10+I10+K10)</f>
        <v>0</v>
      </c>
    </row>
    <row r="11" spans="1:19" ht="75" x14ac:dyDescent="0.25">
      <c r="A11" s="9" t="s">
        <v>28</v>
      </c>
      <c r="B11" s="7" t="s">
        <v>75</v>
      </c>
      <c r="C11" s="4"/>
      <c r="D11" s="20">
        <v>13.8</v>
      </c>
      <c r="E11" s="20">
        <v>0</v>
      </c>
      <c r="F11" s="20">
        <v>402.7</v>
      </c>
      <c r="G11" s="20">
        <v>171.29</v>
      </c>
      <c r="H11" s="22">
        <v>81567.100000000006</v>
      </c>
      <c r="I11" s="22">
        <v>45578.77</v>
      </c>
      <c r="J11" s="20">
        <v>0</v>
      </c>
      <c r="K11" s="20">
        <v>0</v>
      </c>
      <c r="L11" s="20">
        <f>SUM(D11+F11+H11+J11)</f>
        <v>81983.600000000006</v>
      </c>
      <c r="M11" s="20">
        <f>SUM(E11+G11+I11+K11)</f>
        <v>45750.06</v>
      </c>
    </row>
    <row r="12" spans="1:19" ht="71.25" x14ac:dyDescent="0.25">
      <c r="A12" s="14">
        <v>2</v>
      </c>
      <c r="B12" s="12" t="s">
        <v>121</v>
      </c>
      <c r="C12" s="48" t="s">
        <v>12</v>
      </c>
      <c r="D12" s="23">
        <f>SUM(D13:D15)</f>
        <v>0</v>
      </c>
      <c r="E12" s="23">
        <f t="shared" ref="E12:K12" si="4">SUM(E13:E15)</f>
        <v>0</v>
      </c>
      <c r="F12" s="23">
        <f t="shared" si="4"/>
        <v>0</v>
      </c>
      <c r="G12" s="23">
        <f t="shared" si="4"/>
        <v>0</v>
      </c>
      <c r="H12" s="23">
        <f t="shared" si="4"/>
        <v>9829.66</v>
      </c>
      <c r="I12" s="23">
        <f t="shared" si="4"/>
        <v>5375.38</v>
      </c>
      <c r="J12" s="23">
        <f t="shared" si="4"/>
        <v>0</v>
      </c>
      <c r="K12" s="23">
        <f t="shared" si="4"/>
        <v>0</v>
      </c>
      <c r="L12" s="23">
        <f t="shared" ref="L12:L64" si="5">SUM(D12+F12+H12+J12)</f>
        <v>9829.66</v>
      </c>
      <c r="M12" s="23">
        <f t="shared" ref="M12:M64" si="6">SUM(E12+G12+I12+K12)</f>
        <v>5375.38</v>
      </c>
    </row>
    <row r="13" spans="1:19" ht="45" x14ac:dyDescent="0.25">
      <c r="A13" s="9" t="s">
        <v>29</v>
      </c>
      <c r="B13" s="7" t="s">
        <v>76</v>
      </c>
      <c r="C13" s="48"/>
      <c r="D13" s="20">
        <v>0</v>
      </c>
      <c r="E13" s="20">
        <v>0</v>
      </c>
      <c r="F13" s="20">
        <v>0</v>
      </c>
      <c r="G13" s="20">
        <v>0</v>
      </c>
      <c r="H13" s="22">
        <v>6295.38</v>
      </c>
      <c r="I13" s="22">
        <v>3919.74</v>
      </c>
      <c r="J13" s="20">
        <v>0</v>
      </c>
      <c r="K13" s="20">
        <v>0</v>
      </c>
      <c r="L13" s="20">
        <f t="shared" si="2"/>
        <v>6295.38</v>
      </c>
      <c r="M13" s="20">
        <f>SUM(E13+G13+I13+K13)</f>
        <v>3919.74</v>
      </c>
    </row>
    <row r="14" spans="1:19" ht="35.25" customHeight="1" x14ac:dyDescent="0.25">
      <c r="A14" s="9" t="s">
        <v>30</v>
      </c>
      <c r="B14" s="7" t="s">
        <v>77</v>
      </c>
      <c r="C14" s="48"/>
      <c r="D14" s="20">
        <v>0</v>
      </c>
      <c r="E14" s="20">
        <v>0</v>
      </c>
      <c r="F14" s="20">
        <v>0</v>
      </c>
      <c r="G14" s="20">
        <v>0</v>
      </c>
      <c r="H14" s="22">
        <v>2257.16</v>
      </c>
      <c r="I14" s="22">
        <v>395.64</v>
      </c>
      <c r="J14" s="20">
        <v>0</v>
      </c>
      <c r="K14" s="20">
        <v>0</v>
      </c>
      <c r="L14" s="20">
        <f t="shared" si="2"/>
        <v>2257.16</v>
      </c>
      <c r="M14" s="20">
        <f>SUM(E14+G14+I14+K14)</f>
        <v>395.64</v>
      </c>
    </row>
    <row r="15" spans="1:19" ht="49.5" customHeight="1" x14ac:dyDescent="0.25">
      <c r="A15" s="9" t="s">
        <v>31</v>
      </c>
      <c r="B15" s="7" t="s">
        <v>78</v>
      </c>
      <c r="C15" s="48"/>
      <c r="D15" s="20">
        <v>0</v>
      </c>
      <c r="E15" s="20">
        <v>0</v>
      </c>
      <c r="F15" s="20">
        <v>0</v>
      </c>
      <c r="G15" s="20">
        <v>0</v>
      </c>
      <c r="H15" s="22">
        <v>1277.1199999999999</v>
      </c>
      <c r="I15" s="22">
        <v>1060</v>
      </c>
      <c r="J15" s="20">
        <v>0</v>
      </c>
      <c r="K15" s="20">
        <v>0</v>
      </c>
      <c r="L15" s="20">
        <f t="shared" si="2"/>
        <v>1277.1199999999999</v>
      </c>
      <c r="M15" s="20">
        <f>SUM(E15+G15+I15+K15)</f>
        <v>1060</v>
      </c>
    </row>
    <row r="16" spans="1:19" ht="64.5" customHeight="1" x14ac:dyDescent="0.25">
      <c r="A16" s="14">
        <v>3</v>
      </c>
      <c r="B16" s="12" t="s">
        <v>122</v>
      </c>
      <c r="C16" s="48" t="s">
        <v>13</v>
      </c>
      <c r="D16" s="30">
        <f>SUM(D17:D19)</f>
        <v>0</v>
      </c>
      <c r="E16" s="30">
        <f t="shared" ref="E16:K16" si="7">SUM(E17:E19)</f>
        <v>0</v>
      </c>
      <c r="F16" s="30">
        <f t="shared" si="7"/>
        <v>411952.75</v>
      </c>
      <c r="G16" s="30">
        <f t="shared" si="7"/>
        <v>137316.70000000001</v>
      </c>
      <c r="H16" s="30">
        <f t="shared" si="7"/>
        <v>41500.93</v>
      </c>
      <c r="I16" s="30">
        <f t="shared" si="7"/>
        <v>10443.82</v>
      </c>
      <c r="J16" s="30">
        <f t="shared" si="7"/>
        <v>0</v>
      </c>
      <c r="K16" s="30">
        <f t="shared" si="7"/>
        <v>0</v>
      </c>
      <c r="L16" s="23">
        <f t="shared" si="5"/>
        <v>453453.68</v>
      </c>
      <c r="M16" s="23">
        <f t="shared" si="6"/>
        <v>147760.52000000002</v>
      </c>
    </row>
    <row r="17" spans="1:18" ht="33" customHeight="1" x14ac:dyDescent="0.25">
      <c r="A17" s="9" t="s">
        <v>32</v>
      </c>
      <c r="B17" s="7" t="s">
        <v>79</v>
      </c>
      <c r="C17" s="48"/>
      <c r="D17" s="21">
        <v>0</v>
      </c>
      <c r="E17" s="21">
        <v>0</v>
      </c>
      <c r="F17" s="21">
        <v>112729.86</v>
      </c>
      <c r="G17" s="21">
        <v>0</v>
      </c>
      <c r="H17" s="31">
        <v>14860.45</v>
      </c>
      <c r="I17" s="31">
        <v>5328.44</v>
      </c>
      <c r="J17" s="20"/>
      <c r="K17" s="20"/>
      <c r="L17" s="20">
        <f>SUM(D17+F17+H17+J17)</f>
        <v>127590.31</v>
      </c>
      <c r="M17" s="20">
        <f>SUM(E17+G17+I17+K17)</f>
        <v>5328.44</v>
      </c>
    </row>
    <row r="18" spans="1:18" s="47" customFormat="1" ht="30" x14ac:dyDescent="0.25">
      <c r="A18" s="46" t="s">
        <v>33</v>
      </c>
      <c r="B18" s="45" t="s">
        <v>80</v>
      </c>
      <c r="C18" s="48"/>
      <c r="D18" s="21">
        <v>0</v>
      </c>
      <c r="E18" s="21">
        <v>0</v>
      </c>
      <c r="F18" s="21">
        <v>299222.89</v>
      </c>
      <c r="G18" s="21">
        <v>137316.70000000001</v>
      </c>
      <c r="H18" s="31">
        <v>20940.48</v>
      </c>
      <c r="I18" s="31">
        <v>3406.78</v>
      </c>
      <c r="J18" s="20">
        <v>0</v>
      </c>
      <c r="K18" s="20">
        <v>0</v>
      </c>
      <c r="L18" s="20">
        <f t="shared" si="2"/>
        <v>320163.37</v>
      </c>
      <c r="M18" s="20">
        <f>SUM(E18+G18+I18+K18)</f>
        <v>140723.48000000001</v>
      </c>
    </row>
    <row r="19" spans="1:18" ht="33" customHeight="1" x14ac:dyDescent="0.25">
      <c r="A19" s="9" t="s">
        <v>34</v>
      </c>
      <c r="B19" s="7" t="s">
        <v>81</v>
      </c>
      <c r="C19" s="48"/>
      <c r="D19" s="21">
        <v>0</v>
      </c>
      <c r="E19" s="21">
        <v>0</v>
      </c>
      <c r="F19" s="21">
        <v>0</v>
      </c>
      <c r="G19" s="21">
        <v>0</v>
      </c>
      <c r="H19" s="31">
        <v>5700</v>
      </c>
      <c r="I19" s="31">
        <v>1708.6</v>
      </c>
      <c r="J19" s="20"/>
      <c r="K19" s="20"/>
      <c r="L19" s="20">
        <f t="shared" si="2"/>
        <v>5700</v>
      </c>
      <c r="M19" s="20">
        <f>SUM(E19+G19+I19+K19)</f>
        <v>1708.6</v>
      </c>
    </row>
    <row r="20" spans="1:18" ht="71.25" x14ac:dyDescent="0.25">
      <c r="A20" s="14">
        <v>4</v>
      </c>
      <c r="B20" s="12" t="s">
        <v>123</v>
      </c>
      <c r="C20" s="48" t="s">
        <v>14</v>
      </c>
      <c r="D20" s="23">
        <f>SUM(D21:D22)</f>
        <v>0</v>
      </c>
      <c r="E20" s="23">
        <f t="shared" ref="E20:K20" si="8">SUM(E21:E22)</f>
        <v>0</v>
      </c>
      <c r="F20" s="23">
        <f t="shared" si="8"/>
        <v>0</v>
      </c>
      <c r="G20" s="23">
        <f t="shared" si="8"/>
        <v>0</v>
      </c>
      <c r="H20" s="23">
        <f t="shared" si="8"/>
        <v>74419.73</v>
      </c>
      <c r="I20" s="23">
        <f t="shared" si="8"/>
        <v>43653.93</v>
      </c>
      <c r="J20" s="23">
        <f t="shared" si="8"/>
        <v>0</v>
      </c>
      <c r="K20" s="23">
        <f t="shared" si="8"/>
        <v>0</v>
      </c>
      <c r="L20" s="23">
        <f t="shared" si="5"/>
        <v>74419.73</v>
      </c>
      <c r="M20" s="23">
        <f t="shared" si="6"/>
        <v>43653.93</v>
      </c>
    </row>
    <row r="21" spans="1:18" ht="33" customHeight="1" x14ac:dyDescent="0.25">
      <c r="A21" s="9" t="s">
        <v>35</v>
      </c>
      <c r="B21" s="7" t="s">
        <v>82</v>
      </c>
      <c r="C21" s="48"/>
      <c r="D21" s="20">
        <v>0</v>
      </c>
      <c r="E21" s="20">
        <v>0</v>
      </c>
      <c r="F21" s="20">
        <v>0</v>
      </c>
      <c r="G21" s="20">
        <v>0</v>
      </c>
      <c r="H21" s="22">
        <v>73969.73</v>
      </c>
      <c r="I21" s="22">
        <v>43648.93</v>
      </c>
      <c r="J21" s="20">
        <v>0</v>
      </c>
      <c r="K21" s="20">
        <v>0</v>
      </c>
      <c r="L21" s="20">
        <f t="shared" si="2"/>
        <v>73969.73</v>
      </c>
      <c r="M21" s="20">
        <f>SUM(E21+G21+I21+K21)</f>
        <v>43648.93</v>
      </c>
    </row>
    <row r="22" spans="1:18" ht="30" x14ac:dyDescent="0.25">
      <c r="A22" s="9" t="s">
        <v>36</v>
      </c>
      <c r="B22" s="7" t="s">
        <v>83</v>
      </c>
      <c r="C22" s="48"/>
      <c r="D22" s="20">
        <v>0</v>
      </c>
      <c r="E22" s="20">
        <v>0</v>
      </c>
      <c r="F22" s="20">
        <v>0</v>
      </c>
      <c r="G22" s="20">
        <v>0</v>
      </c>
      <c r="H22" s="22">
        <v>450</v>
      </c>
      <c r="I22" s="22">
        <v>5</v>
      </c>
      <c r="J22" s="20">
        <v>0</v>
      </c>
      <c r="K22" s="20">
        <v>0</v>
      </c>
      <c r="L22" s="20">
        <f t="shared" si="2"/>
        <v>450</v>
      </c>
      <c r="M22" s="20">
        <f>SUM(E22+G22+I22+K22)</f>
        <v>5</v>
      </c>
    </row>
    <row r="23" spans="1:18" ht="75.75" customHeight="1" x14ac:dyDescent="0.25">
      <c r="A23" s="10">
        <v>5</v>
      </c>
      <c r="B23" s="12" t="s">
        <v>124</v>
      </c>
      <c r="C23" s="48" t="s">
        <v>15</v>
      </c>
      <c r="D23" s="23">
        <f>SUM(D24:D29)</f>
        <v>0</v>
      </c>
      <c r="E23" s="23">
        <f t="shared" ref="E23:K23" si="9">SUM(E24:E29)</f>
        <v>0</v>
      </c>
      <c r="F23" s="23">
        <f t="shared" si="9"/>
        <v>50425</v>
      </c>
      <c r="G23" s="23">
        <f t="shared" si="9"/>
        <v>517.36</v>
      </c>
      <c r="H23" s="23">
        <f>SUM(H24:H29)</f>
        <v>169340.92</v>
      </c>
      <c r="I23" s="23">
        <f t="shared" si="9"/>
        <v>42140.47</v>
      </c>
      <c r="J23" s="23">
        <f t="shared" si="9"/>
        <v>0</v>
      </c>
      <c r="K23" s="23">
        <f t="shared" si="9"/>
        <v>0</v>
      </c>
      <c r="L23" s="23">
        <f>SUM(D23+F23+H23+J23)</f>
        <v>219765.92</v>
      </c>
      <c r="M23" s="23">
        <f>SUM(E23+G23+I23+K23)</f>
        <v>42657.83</v>
      </c>
    </row>
    <row r="24" spans="1:18" ht="75" x14ac:dyDescent="0.25">
      <c r="A24" s="9" t="s">
        <v>37</v>
      </c>
      <c r="B24" s="7" t="s">
        <v>84</v>
      </c>
      <c r="C24" s="48"/>
      <c r="D24" s="20">
        <v>0</v>
      </c>
      <c r="E24" s="20">
        <v>0</v>
      </c>
      <c r="F24" s="20">
        <v>49470.7</v>
      </c>
      <c r="G24" s="20">
        <v>0</v>
      </c>
      <c r="H24" s="22">
        <v>106483.45</v>
      </c>
      <c r="I24" s="22">
        <v>12405.08</v>
      </c>
      <c r="J24" s="20">
        <v>0</v>
      </c>
      <c r="K24" s="20">
        <v>0</v>
      </c>
      <c r="L24" s="20">
        <f t="shared" si="2"/>
        <v>155954.15</v>
      </c>
      <c r="M24" s="20">
        <f t="shared" ref="M24:M29" si="10">SUM(E24+G24+I24+K24)</f>
        <v>12405.08</v>
      </c>
    </row>
    <row r="25" spans="1:18" ht="45" x14ac:dyDescent="0.25">
      <c r="A25" s="9" t="s">
        <v>38</v>
      </c>
      <c r="B25" s="7" t="s">
        <v>85</v>
      </c>
      <c r="C25" s="48"/>
      <c r="D25" s="20">
        <v>0</v>
      </c>
      <c r="E25" s="20">
        <v>0</v>
      </c>
      <c r="F25" s="20"/>
      <c r="G25" s="20">
        <v>0</v>
      </c>
      <c r="H25" s="22">
        <v>7053.08</v>
      </c>
      <c r="I25" s="22">
        <v>3194.72</v>
      </c>
      <c r="J25" s="20">
        <v>0</v>
      </c>
      <c r="K25" s="20">
        <v>0</v>
      </c>
      <c r="L25" s="20">
        <f t="shared" si="2"/>
        <v>7053.08</v>
      </c>
      <c r="M25" s="20">
        <f t="shared" si="10"/>
        <v>3194.72</v>
      </c>
    </row>
    <row r="26" spans="1:18" ht="60" x14ac:dyDescent="0.25">
      <c r="A26" s="9" t="s">
        <v>39</v>
      </c>
      <c r="B26" s="7" t="s">
        <v>86</v>
      </c>
      <c r="C26" s="48"/>
      <c r="D26" s="20">
        <v>0</v>
      </c>
      <c r="E26" s="20">
        <v>0</v>
      </c>
      <c r="F26" s="20">
        <v>0</v>
      </c>
      <c r="G26" s="20">
        <v>0</v>
      </c>
      <c r="H26" s="22">
        <v>20258.57</v>
      </c>
      <c r="I26" s="22">
        <v>2541.9899999999998</v>
      </c>
      <c r="J26" s="20">
        <v>0</v>
      </c>
      <c r="K26" s="20">
        <v>0</v>
      </c>
      <c r="L26" s="20">
        <f t="shared" si="2"/>
        <v>20258.57</v>
      </c>
      <c r="M26" s="20">
        <f t="shared" si="10"/>
        <v>2541.9899999999998</v>
      </c>
    </row>
    <row r="27" spans="1:18" ht="30" x14ac:dyDescent="0.25">
      <c r="A27" s="9" t="s">
        <v>40</v>
      </c>
      <c r="B27" s="7" t="s">
        <v>87</v>
      </c>
      <c r="C27" s="48"/>
      <c r="D27" s="20">
        <v>0</v>
      </c>
      <c r="E27" s="20">
        <v>0</v>
      </c>
      <c r="F27" s="20">
        <v>954.3</v>
      </c>
      <c r="G27" s="20">
        <v>517.36</v>
      </c>
      <c r="H27" s="22">
        <v>29001.96</v>
      </c>
      <c r="I27" s="22">
        <v>20240</v>
      </c>
      <c r="J27" s="20">
        <v>0</v>
      </c>
      <c r="K27" s="20">
        <v>0</v>
      </c>
      <c r="L27" s="20">
        <f t="shared" si="2"/>
        <v>29956.26</v>
      </c>
      <c r="M27" s="20">
        <f>SUM(E27+G27+I27+K27)</f>
        <v>20757.36</v>
      </c>
    </row>
    <row r="28" spans="1:18" ht="30" x14ac:dyDescent="0.25">
      <c r="A28" s="9" t="s">
        <v>41</v>
      </c>
      <c r="B28" s="7" t="s">
        <v>88</v>
      </c>
      <c r="C28" s="48"/>
      <c r="D28" s="20">
        <v>0</v>
      </c>
      <c r="E28" s="20">
        <v>0</v>
      </c>
      <c r="F28" s="20">
        <v>0</v>
      </c>
      <c r="G28" s="20">
        <v>0</v>
      </c>
      <c r="H28" s="22">
        <v>4265.66</v>
      </c>
      <c r="I28" s="22">
        <v>2650</v>
      </c>
      <c r="J28" s="20">
        <v>0</v>
      </c>
      <c r="K28" s="20">
        <v>0</v>
      </c>
      <c r="L28" s="20">
        <f t="shared" si="2"/>
        <v>4265.66</v>
      </c>
      <c r="M28" s="20">
        <f t="shared" si="10"/>
        <v>2650</v>
      </c>
    </row>
    <row r="29" spans="1:18" ht="45" x14ac:dyDescent="0.25">
      <c r="A29" s="9" t="s">
        <v>42</v>
      </c>
      <c r="B29" s="7" t="s">
        <v>89</v>
      </c>
      <c r="C29" s="48"/>
      <c r="D29" s="20">
        <v>0</v>
      </c>
      <c r="E29" s="20">
        <v>0</v>
      </c>
      <c r="F29" s="20">
        <v>0</v>
      </c>
      <c r="G29" s="20">
        <v>0</v>
      </c>
      <c r="H29" s="22">
        <v>2278.1999999999998</v>
      </c>
      <c r="I29" s="22">
        <v>1108.68</v>
      </c>
      <c r="J29" s="20">
        <v>0</v>
      </c>
      <c r="K29" s="20">
        <v>0</v>
      </c>
      <c r="L29" s="20">
        <f t="shared" si="2"/>
        <v>2278.1999999999998</v>
      </c>
      <c r="M29" s="20">
        <f t="shared" si="10"/>
        <v>1108.68</v>
      </c>
    </row>
    <row r="30" spans="1:18" ht="128.25" x14ac:dyDescent="0.25">
      <c r="A30" s="10">
        <v>6</v>
      </c>
      <c r="B30" s="12" t="s">
        <v>125</v>
      </c>
      <c r="C30" s="48" t="s">
        <v>16</v>
      </c>
      <c r="D30" s="23">
        <f>SUM(D31:D34)</f>
        <v>617.71</v>
      </c>
      <c r="E30" s="23">
        <f t="shared" ref="E30:K30" si="11">SUM(E31:E34)</f>
        <v>617.71</v>
      </c>
      <c r="F30" s="23">
        <f t="shared" si="11"/>
        <v>2281.9899999999998</v>
      </c>
      <c r="G30" s="23">
        <f t="shared" si="11"/>
        <v>1681.9899999999998</v>
      </c>
      <c r="H30" s="23">
        <f t="shared" si="11"/>
        <v>26762.25</v>
      </c>
      <c r="I30" s="23">
        <f t="shared" si="11"/>
        <v>10681.39</v>
      </c>
      <c r="J30" s="23">
        <f t="shared" si="11"/>
        <v>8860.68</v>
      </c>
      <c r="K30" s="23">
        <f t="shared" si="11"/>
        <v>6485.03</v>
      </c>
      <c r="L30" s="23">
        <f t="shared" si="5"/>
        <v>38522.630000000005</v>
      </c>
      <c r="M30" s="23">
        <f t="shared" si="6"/>
        <v>19466.12</v>
      </c>
      <c r="N30" s="28">
        <f>L30-J30</f>
        <v>29661.950000000004</v>
      </c>
      <c r="O30" s="28">
        <f>M30-K30</f>
        <v>12981.09</v>
      </c>
      <c r="Q30" s="28">
        <f>D30+F30+H30</f>
        <v>29661.95</v>
      </c>
      <c r="R30" s="28">
        <f>E30+G30+I30</f>
        <v>12981.09</v>
      </c>
    </row>
    <row r="31" spans="1:18" ht="81.75" customHeight="1" x14ac:dyDescent="0.25">
      <c r="A31" s="9" t="s">
        <v>43</v>
      </c>
      <c r="B31" s="7" t="s">
        <v>90</v>
      </c>
      <c r="C31" s="48"/>
      <c r="D31" s="20">
        <v>0</v>
      </c>
      <c r="E31" s="20">
        <v>0</v>
      </c>
      <c r="F31" s="20">
        <v>0</v>
      </c>
      <c r="G31" s="20">
        <v>0</v>
      </c>
      <c r="H31" s="22">
        <v>22845.03</v>
      </c>
      <c r="I31" s="22">
        <v>8304.7800000000007</v>
      </c>
      <c r="J31" s="20">
        <v>0</v>
      </c>
      <c r="K31" s="20">
        <v>0</v>
      </c>
      <c r="L31" s="20">
        <f>SUM(D31+F31+H31+J31)</f>
        <v>22845.03</v>
      </c>
      <c r="M31" s="20">
        <f>SUM(E31+G31+I31+K31)</f>
        <v>8304.7800000000007</v>
      </c>
    </row>
    <row r="32" spans="1:18" ht="46.5" customHeight="1" x14ac:dyDescent="0.25">
      <c r="A32" s="9" t="s">
        <v>44</v>
      </c>
      <c r="B32" s="7" t="s">
        <v>91</v>
      </c>
      <c r="C32" s="48"/>
      <c r="D32" s="20">
        <v>0</v>
      </c>
      <c r="E32" s="20">
        <v>0</v>
      </c>
      <c r="F32" s="20">
        <v>600</v>
      </c>
      <c r="G32" s="20">
        <v>0</v>
      </c>
      <c r="H32" s="22">
        <v>1564.5</v>
      </c>
      <c r="I32" s="22">
        <v>156.80000000000001</v>
      </c>
      <c r="J32" s="20">
        <v>0</v>
      </c>
      <c r="K32" s="20">
        <v>0</v>
      </c>
      <c r="L32" s="20">
        <f t="shared" si="2"/>
        <v>2164.5</v>
      </c>
      <c r="M32" s="20">
        <f>SUM(E32+G32+I32+K32)</f>
        <v>156.80000000000001</v>
      </c>
    </row>
    <row r="33" spans="1:15" ht="45" x14ac:dyDescent="0.25">
      <c r="A33" s="9" t="s">
        <v>45</v>
      </c>
      <c r="B33" s="7" t="s">
        <v>92</v>
      </c>
      <c r="C33" s="48"/>
      <c r="D33" s="20">
        <v>617.71</v>
      </c>
      <c r="E33" s="20">
        <v>617.71</v>
      </c>
      <c r="F33" s="20">
        <v>1334.59</v>
      </c>
      <c r="G33" s="20">
        <v>1334.59</v>
      </c>
      <c r="H33" s="22">
        <v>1358.98</v>
      </c>
      <c r="I33" s="22">
        <v>1358.98</v>
      </c>
      <c r="J33" s="20">
        <v>4966.92</v>
      </c>
      <c r="K33" s="20">
        <v>4966.92</v>
      </c>
      <c r="L33" s="20">
        <f>SUM(D33+F33+H33+J33)</f>
        <v>8278.2000000000007</v>
      </c>
      <c r="M33" s="20">
        <f>SUM(E33+G33+I33+K33)</f>
        <v>8278.2000000000007</v>
      </c>
      <c r="N33" s="28">
        <f>L33-J33</f>
        <v>3311.2800000000007</v>
      </c>
      <c r="O33" s="28">
        <f>M33-K33</f>
        <v>3311.2800000000007</v>
      </c>
    </row>
    <row r="34" spans="1:15" ht="75" x14ac:dyDescent="0.25">
      <c r="A34" s="9" t="s">
        <v>46</v>
      </c>
      <c r="B34" s="7" t="s">
        <v>93</v>
      </c>
      <c r="C34" s="48"/>
      <c r="D34" s="20">
        <v>0</v>
      </c>
      <c r="E34" s="20">
        <v>0</v>
      </c>
      <c r="F34" s="20">
        <v>347.4</v>
      </c>
      <c r="G34" s="20">
        <v>347.4</v>
      </c>
      <c r="H34" s="22">
        <v>993.74</v>
      </c>
      <c r="I34" s="22">
        <v>860.83</v>
      </c>
      <c r="J34" s="20">
        <v>3893.76</v>
      </c>
      <c r="K34" s="20">
        <v>1518.11</v>
      </c>
      <c r="L34" s="20">
        <f t="shared" si="2"/>
        <v>5234.8999999999996</v>
      </c>
      <c r="M34" s="20">
        <f>SUM(E34+G34+I34+K34)</f>
        <v>2726.34</v>
      </c>
      <c r="N34" s="28">
        <f>L34-J34</f>
        <v>1341.1399999999994</v>
      </c>
      <c r="O34" s="28">
        <f>M34-K34</f>
        <v>1208.2300000000002</v>
      </c>
    </row>
    <row r="35" spans="1:15" ht="63" x14ac:dyDescent="0.25">
      <c r="A35" s="10">
        <v>7</v>
      </c>
      <c r="B35" s="11" t="s">
        <v>126</v>
      </c>
      <c r="C35" s="49" t="s">
        <v>17</v>
      </c>
      <c r="D35" s="23">
        <f>SUM(D36:D39)</f>
        <v>1770.46</v>
      </c>
      <c r="E35" s="23">
        <f t="shared" ref="E35:K35" si="12">SUM(E36:E39)</f>
        <v>0</v>
      </c>
      <c r="F35" s="23">
        <f t="shared" si="12"/>
        <v>495398.86</v>
      </c>
      <c r="G35" s="23">
        <f t="shared" si="12"/>
        <v>328824.34999999998</v>
      </c>
      <c r="H35" s="23">
        <f t="shared" si="12"/>
        <v>323596.03000000003</v>
      </c>
      <c r="I35" s="23">
        <f t="shared" si="12"/>
        <v>216587.28</v>
      </c>
      <c r="J35" s="23">
        <f t="shared" si="12"/>
        <v>0</v>
      </c>
      <c r="K35" s="23">
        <f t="shared" si="12"/>
        <v>0</v>
      </c>
      <c r="L35" s="23">
        <f t="shared" si="5"/>
        <v>820765.35000000009</v>
      </c>
      <c r="M35" s="23">
        <f t="shared" si="6"/>
        <v>545411.63</v>
      </c>
    </row>
    <row r="36" spans="1:15" ht="33" customHeight="1" x14ac:dyDescent="0.25">
      <c r="A36" s="9" t="s">
        <v>47</v>
      </c>
      <c r="B36" s="7" t="s">
        <v>94</v>
      </c>
      <c r="C36" s="49"/>
      <c r="D36" s="20">
        <v>0</v>
      </c>
      <c r="E36" s="20">
        <v>0</v>
      </c>
      <c r="F36" s="20">
        <v>190696.5</v>
      </c>
      <c r="G36" s="20">
        <v>133695</v>
      </c>
      <c r="H36" s="22">
        <v>137273.14000000001</v>
      </c>
      <c r="I36" s="22">
        <v>94147.74</v>
      </c>
      <c r="J36" s="20">
        <v>0</v>
      </c>
      <c r="K36" s="20">
        <v>0</v>
      </c>
      <c r="L36" s="20">
        <f t="shared" si="2"/>
        <v>327969.64</v>
      </c>
      <c r="M36" s="20">
        <f>SUM(E36+G36+I36+K36)</f>
        <v>227842.74</v>
      </c>
    </row>
    <row r="37" spans="1:15" ht="33" customHeight="1" x14ac:dyDescent="0.25">
      <c r="A37" s="9" t="s">
        <v>48</v>
      </c>
      <c r="B37" s="7" t="s">
        <v>95</v>
      </c>
      <c r="C37" s="49"/>
      <c r="D37" s="20">
        <v>1770.46</v>
      </c>
      <c r="E37" s="20">
        <v>0</v>
      </c>
      <c r="F37" s="20">
        <v>290451.36</v>
      </c>
      <c r="G37" s="20">
        <v>184561.36</v>
      </c>
      <c r="H37" s="22">
        <v>101026.47</v>
      </c>
      <c r="I37" s="22">
        <v>69963.070000000007</v>
      </c>
      <c r="J37" s="20">
        <v>0</v>
      </c>
      <c r="K37" s="20">
        <v>0</v>
      </c>
      <c r="L37" s="20">
        <f t="shared" si="2"/>
        <v>393248.29000000004</v>
      </c>
      <c r="M37" s="20">
        <f>SUM(E37+G37+I37+K37)</f>
        <v>254524.43</v>
      </c>
    </row>
    <row r="38" spans="1:15" ht="33" customHeight="1" x14ac:dyDescent="0.25">
      <c r="A38" s="9" t="s">
        <v>49</v>
      </c>
      <c r="B38" s="7" t="s">
        <v>96</v>
      </c>
      <c r="C38" s="49"/>
      <c r="D38" s="20">
        <v>0</v>
      </c>
      <c r="E38" s="20">
        <v>0</v>
      </c>
      <c r="F38" s="20">
        <v>14251</v>
      </c>
      <c r="G38" s="20">
        <v>10567.99</v>
      </c>
      <c r="H38" s="22">
        <v>51561.24</v>
      </c>
      <c r="I38" s="22">
        <v>33793.43</v>
      </c>
      <c r="J38" s="20">
        <v>0</v>
      </c>
      <c r="K38" s="20">
        <v>0</v>
      </c>
      <c r="L38" s="20">
        <f t="shared" si="2"/>
        <v>65812.239999999991</v>
      </c>
      <c r="M38" s="20">
        <f>SUM(E38+G38+I38+K38)</f>
        <v>44361.42</v>
      </c>
    </row>
    <row r="39" spans="1:15" ht="33" customHeight="1" x14ac:dyDescent="0.25">
      <c r="A39" s="9" t="s">
        <v>50</v>
      </c>
      <c r="B39" s="7" t="s">
        <v>97</v>
      </c>
      <c r="C39" s="49"/>
      <c r="D39" s="20">
        <v>0</v>
      </c>
      <c r="E39" s="20">
        <v>0</v>
      </c>
      <c r="F39" s="20">
        <v>0</v>
      </c>
      <c r="G39" s="20">
        <v>0</v>
      </c>
      <c r="H39" s="22">
        <v>33735.18</v>
      </c>
      <c r="I39" s="22">
        <v>18683.04</v>
      </c>
      <c r="J39" s="20">
        <v>0</v>
      </c>
      <c r="K39" s="20">
        <v>0</v>
      </c>
      <c r="L39" s="20">
        <f t="shared" si="2"/>
        <v>33735.18</v>
      </c>
      <c r="M39" s="20">
        <f>SUM(E39+G39+I39+K39)</f>
        <v>18683.04</v>
      </c>
    </row>
    <row r="40" spans="1:15" ht="33" customHeight="1" x14ac:dyDescent="0.25">
      <c r="A40" s="10">
        <v>8</v>
      </c>
      <c r="B40" s="11" t="s">
        <v>1</v>
      </c>
      <c r="C40" s="48" t="s">
        <v>18</v>
      </c>
      <c r="D40" s="23">
        <f>SUM(D41:D44)</f>
        <v>0</v>
      </c>
      <c r="E40" s="23">
        <f t="shared" ref="E40:K40" si="13">SUM(E41:E44)</f>
        <v>0</v>
      </c>
      <c r="F40" s="23">
        <f t="shared" si="13"/>
        <v>1737.3</v>
      </c>
      <c r="G40" s="23">
        <f t="shared" si="13"/>
        <v>1248.3</v>
      </c>
      <c r="H40" s="23">
        <f t="shared" si="13"/>
        <v>131735.91999999998</v>
      </c>
      <c r="I40" s="23">
        <f t="shared" si="13"/>
        <v>83049.87</v>
      </c>
      <c r="J40" s="23">
        <f t="shared" si="13"/>
        <v>0</v>
      </c>
      <c r="K40" s="23">
        <f t="shared" si="13"/>
        <v>0</v>
      </c>
      <c r="L40" s="23">
        <f t="shared" si="5"/>
        <v>133473.21999999997</v>
      </c>
      <c r="M40" s="23">
        <f t="shared" si="6"/>
        <v>84298.17</v>
      </c>
    </row>
    <row r="41" spans="1:15" ht="45" x14ac:dyDescent="0.25">
      <c r="A41" s="9" t="s">
        <v>51</v>
      </c>
      <c r="B41" s="7" t="s">
        <v>98</v>
      </c>
      <c r="C41" s="48"/>
      <c r="D41" s="20">
        <v>0</v>
      </c>
      <c r="E41" s="20">
        <v>0</v>
      </c>
      <c r="F41" s="20">
        <v>0</v>
      </c>
      <c r="G41" s="20">
        <v>0</v>
      </c>
      <c r="H41" s="22">
        <v>114.73</v>
      </c>
      <c r="I41" s="22">
        <v>0</v>
      </c>
      <c r="J41" s="20">
        <v>0</v>
      </c>
      <c r="K41" s="20">
        <v>0</v>
      </c>
      <c r="L41" s="20">
        <f t="shared" si="2"/>
        <v>114.73</v>
      </c>
      <c r="M41" s="20">
        <f>SUM(E41+G41+I41+K41)</f>
        <v>0</v>
      </c>
    </row>
    <row r="42" spans="1:15" ht="45" x14ac:dyDescent="0.25">
      <c r="A42" s="9" t="s">
        <v>52</v>
      </c>
      <c r="B42" s="7" t="s">
        <v>99</v>
      </c>
      <c r="C42" s="48"/>
      <c r="D42" s="20">
        <v>0</v>
      </c>
      <c r="E42" s="20">
        <v>0</v>
      </c>
      <c r="F42" s="20">
        <v>0</v>
      </c>
      <c r="G42" s="20">
        <v>0</v>
      </c>
      <c r="H42" s="22">
        <v>68620.509999999995</v>
      </c>
      <c r="I42" s="22">
        <v>43779.68</v>
      </c>
      <c r="J42" s="20">
        <v>0</v>
      </c>
      <c r="K42" s="20">
        <v>0</v>
      </c>
      <c r="L42" s="20">
        <f t="shared" si="2"/>
        <v>68620.509999999995</v>
      </c>
      <c r="M42" s="20">
        <f>SUM(E42+G42+I42+K42)</f>
        <v>43779.68</v>
      </c>
    </row>
    <row r="43" spans="1:15" ht="30" x14ac:dyDescent="0.25">
      <c r="A43" s="9" t="s">
        <v>53</v>
      </c>
      <c r="B43" s="7" t="s">
        <v>100</v>
      </c>
      <c r="C43" s="48"/>
      <c r="D43" s="20">
        <v>0</v>
      </c>
      <c r="E43" s="20">
        <v>0</v>
      </c>
      <c r="F43" s="20">
        <v>1737.3</v>
      </c>
      <c r="G43" s="20">
        <v>1248.3</v>
      </c>
      <c r="H43" s="22">
        <v>40655.550000000003</v>
      </c>
      <c r="I43" s="22">
        <v>26681.88</v>
      </c>
      <c r="J43" s="20">
        <v>0</v>
      </c>
      <c r="K43" s="20">
        <v>0</v>
      </c>
      <c r="L43" s="20">
        <f>SUM(D43+F43+H43+J43)</f>
        <v>42392.850000000006</v>
      </c>
      <c r="M43" s="20">
        <f>SUM(E43+G43+I43+K43)</f>
        <v>27930.18</v>
      </c>
    </row>
    <row r="44" spans="1:15" ht="47.25" customHeight="1" x14ac:dyDescent="0.25">
      <c r="A44" s="9" t="s">
        <v>54</v>
      </c>
      <c r="B44" s="7" t="s">
        <v>101</v>
      </c>
      <c r="C44" s="48"/>
      <c r="D44" s="20">
        <v>0</v>
      </c>
      <c r="E44" s="20">
        <v>0</v>
      </c>
      <c r="F44" s="20">
        <v>0</v>
      </c>
      <c r="G44" s="20">
        <v>0</v>
      </c>
      <c r="H44" s="22">
        <v>22345.13</v>
      </c>
      <c r="I44" s="22">
        <v>12588.31</v>
      </c>
      <c r="J44" s="20">
        <v>0</v>
      </c>
      <c r="K44" s="20">
        <v>0</v>
      </c>
      <c r="L44" s="20">
        <f t="shared" si="2"/>
        <v>22345.13</v>
      </c>
      <c r="M44" s="20">
        <f>SUM(E44+G44+I44+K44)</f>
        <v>12588.31</v>
      </c>
    </row>
    <row r="45" spans="1:15" ht="63" x14ac:dyDescent="0.25">
      <c r="A45" s="10">
        <v>9</v>
      </c>
      <c r="B45" s="11" t="s">
        <v>127</v>
      </c>
      <c r="C45" s="58" t="s">
        <v>19</v>
      </c>
      <c r="D45" s="23">
        <f t="shared" ref="D45:K45" si="14">SUM(D46:D49)</f>
        <v>0</v>
      </c>
      <c r="E45" s="23">
        <f t="shared" si="14"/>
        <v>0</v>
      </c>
      <c r="F45" s="23">
        <f t="shared" si="14"/>
        <v>0</v>
      </c>
      <c r="G45" s="23">
        <f t="shared" si="14"/>
        <v>0</v>
      </c>
      <c r="H45" s="23">
        <f t="shared" si="14"/>
        <v>56997.229999999996</v>
      </c>
      <c r="I45" s="23">
        <f t="shared" si="14"/>
        <v>26798.62</v>
      </c>
      <c r="J45" s="23">
        <f t="shared" si="14"/>
        <v>0</v>
      </c>
      <c r="K45" s="23">
        <f t="shared" si="14"/>
        <v>0</v>
      </c>
      <c r="L45" s="23">
        <f t="shared" si="5"/>
        <v>56997.229999999996</v>
      </c>
      <c r="M45" s="23">
        <f t="shared" si="6"/>
        <v>26798.62</v>
      </c>
    </row>
    <row r="46" spans="1:15" ht="30" x14ac:dyDescent="0.25">
      <c r="A46" s="9" t="s">
        <v>55</v>
      </c>
      <c r="B46" s="7" t="s">
        <v>102</v>
      </c>
      <c r="C46" s="59"/>
      <c r="D46" s="20">
        <v>0</v>
      </c>
      <c r="E46" s="20">
        <v>0</v>
      </c>
      <c r="F46" s="20">
        <v>0</v>
      </c>
      <c r="G46" s="20">
        <v>0</v>
      </c>
      <c r="H46" s="22">
        <v>2804.27</v>
      </c>
      <c r="I46" s="22">
        <v>1678.65</v>
      </c>
      <c r="J46" s="20">
        <v>0</v>
      </c>
      <c r="K46" s="20">
        <v>0</v>
      </c>
      <c r="L46" s="20">
        <f t="shared" si="2"/>
        <v>2804.27</v>
      </c>
      <c r="M46" s="20">
        <f>SUM(E46+G46+I46+K46)</f>
        <v>1678.65</v>
      </c>
    </row>
    <row r="47" spans="1:15" ht="33" customHeight="1" x14ac:dyDescent="0.25">
      <c r="A47" s="9" t="s">
        <v>56</v>
      </c>
      <c r="B47" s="7" t="s">
        <v>103</v>
      </c>
      <c r="C47" s="59"/>
      <c r="D47" s="20">
        <v>0</v>
      </c>
      <c r="E47" s="20">
        <v>0</v>
      </c>
      <c r="F47" s="20">
        <v>0</v>
      </c>
      <c r="G47" s="20">
        <v>0</v>
      </c>
      <c r="H47" s="22">
        <v>400.19</v>
      </c>
      <c r="I47" s="22">
        <v>12.48</v>
      </c>
      <c r="J47" s="20">
        <v>0</v>
      </c>
      <c r="K47" s="20">
        <v>0</v>
      </c>
      <c r="L47" s="20">
        <f t="shared" si="2"/>
        <v>400.19</v>
      </c>
      <c r="M47" s="20">
        <f>SUM(E47+G47+I47+K47)</f>
        <v>12.48</v>
      </c>
    </row>
    <row r="48" spans="1:15" ht="33" customHeight="1" x14ac:dyDescent="0.25">
      <c r="A48" s="9" t="s">
        <v>57</v>
      </c>
      <c r="B48" s="7" t="s">
        <v>104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52570.38</v>
      </c>
      <c r="I48" s="22">
        <v>24278.639999999999</v>
      </c>
      <c r="J48" s="20">
        <v>0</v>
      </c>
      <c r="K48" s="20">
        <v>0</v>
      </c>
      <c r="L48" s="20">
        <f t="shared" si="2"/>
        <v>52570.38</v>
      </c>
      <c r="M48" s="20">
        <f>SUM(E48+G48+I48+K48)</f>
        <v>24278.639999999999</v>
      </c>
    </row>
    <row r="49" spans="1:15" ht="45" x14ac:dyDescent="0.25">
      <c r="A49" s="9" t="s">
        <v>58</v>
      </c>
      <c r="B49" s="7" t="s">
        <v>105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1222.3900000000001</v>
      </c>
      <c r="I49" s="22">
        <v>828.85</v>
      </c>
      <c r="J49" s="20">
        <v>0</v>
      </c>
      <c r="K49" s="20">
        <v>0</v>
      </c>
      <c r="L49" s="20">
        <f t="shared" si="2"/>
        <v>1222.3900000000001</v>
      </c>
      <c r="M49" s="20">
        <f>SUM(E49+G49+I49+K49)</f>
        <v>828.85</v>
      </c>
    </row>
    <row r="50" spans="1:15" ht="78.75" x14ac:dyDescent="0.25">
      <c r="A50" s="10">
        <v>10</v>
      </c>
      <c r="B50" s="11" t="s">
        <v>128</v>
      </c>
      <c r="C50" s="48" t="s">
        <v>20</v>
      </c>
      <c r="D50" s="23">
        <f>SUM(D51:D52)</f>
        <v>15289</v>
      </c>
      <c r="E50" s="23">
        <f t="shared" ref="E50:K50" si="15">SUM(E51:E52)</f>
        <v>11621.92</v>
      </c>
      <c r="F50" s="23">
        <f t="shared" si="15"/>
        <v>96075.1</v>
      </c>
      <c r="G50" s="23">
        <f t="shared" si="15"/>
        <v>67277.100000000006</v>
      </c>
      <c r="H50" s="23">
        <f t="shared" si="15"/>
        <v>11798.71</v>
      </c>
      <c r="I50" s="23">
        <f t="shared" si="15"/>
        <v>6610.85</v>
      </c>
      <c r="J50" s="23">
        <f t="shared" si="15"/>
        <v>0</v>
      </c>
      <c r="K50" s="23">
        <f t="shared" si="15"/>
        <v>0</v>
      </c>
      <c r="L50" s="23">
        <f t="shared" si="5"/>
        <v>123162.81</v>
      </c>
      <c r="M50" s="23">
        <f t="shared" si="6"/>
        <v>85509.87000000001</v>
      </c>
    </row>
    <row r="51" spans="1:15" ht="60" x14ac:dyDescent="0.25">
      <c r="A51" s="9" t="s">
        <v>59</v>
      </c>
      <c r="B51" s="7" t="s">
        <v>106</v>
      </c>
      <c r="C51" s="48"/>
      <c r="D51" s="20">
        <v>0</v>
      </c>
      <c r="E51" s="20">
        <v>0</v>
      </c>
      <c r="F51" s="20">
        <v>0</v>
      </c>
      <c r="G51" s="20">
        <v>0</v>
      </c>
      <c r="H51" s="22">
        <v>11798.71</v>
      </c>
      <c r="I51" s="22">
        <v>6610.85</v>
      </c>
      <c r="J51" s="20">
        <v>0</v>
      </c>
      <c r="K51" s="20">
        <v>0</v>
      </c>
      <c r="L51" s="20">
        <f t="shared" si="2"/>
        <v>11798.71</v>
      </c>
      <c r="M51" s="20">
        <f>SUM(E51+G51+I51+K51)</f>
        <v>6610.85</v>
      </c>
    </row>
    <row r="52" spans="1:15" ht="45" x14ac:dyDescent="0.25">
      <c r="A52" s="9" t="s">
        <v>60</v>
      </c>
      <c r="B52" s="7" t="s">
        <v>107</v>
      </c>
      <c r="C52" s="48"/>
      <c r="D52" s="20">
        <v>15289</v>
      </c>
      <c r="E52" s="20">
        <v>11621.92</v>
      </c>
      <c r="F52" s="20">
        <v>96075.1</v>
      </c>
      <c r="G52" s="20">
        <v>67277.100000000006</v>
      </c>
      <c r="H52" s="22">
        <v>0</v>
      </c>
      <c r="I52" s="22">
        <v>0</v>
      </c>
      <c r="J52" s="20">
        <v>0</v>
      </c>
      <c r="K52" s="20">
        <v>0</v>
      </c>
      <c r="L52" s="20">
        <f>SUM(D52+F52+H52+J52)</f>
        <v>111364.1</v>
      </c>
      <c r="M52" s="20">
        <f>SUM(E52+G52+I52+K52)</f>
        <v>78899.02</v>
      </c>
    </row>
    <row r="53" spans="1:15" ht="78.75" x14ac:dyDescent="0.25">
      <c r="A53" s="10">
        <v>11</v>
      </c>
      <c r="B53" s="11" t="s">
        <v>129</v>
      </c>
      <c r="C53" s="48" t="s">
        <v>21</v>
      </c>
      <c r="D53" s="23">
        <f>SUM(D54:D57)</f>
        <v>0</v>
      </c>
      <c r="E53" s="23">
        <f t="shared" ref="E53:K53" si="16">SUM(E54:E57)</f>
        <v>0</v>
      </c>
      <c r="F53" s="23">
        <f t="shared" si="16"/>
        <v>661.38</v>
      </c>
      <c r="G53" s="23">
        <f t="shared" si="16"/>
        <v>211.48</v>
      </c>
      <c r="H53" s="23">
        <f t="shared" si="16"/>
        <v>89315.569999999992</v>
      </c>
      <c r="I53" s="23">
        <f t="shared" si="16"/>
        <v>50924.710000000006</v>
      </c>
      <c r="J53" s="23">
        <f t="shared" si="16"/>
        <v>0</v>
      </c>
      <c r="K53" s="23">
        <f t="shared" si="16"/>
        <v>0</v>
      </c>
      <c r="L53" s="23">
        <f t="shared" si="5"/>
        <v>89976.95</v>
      </c>
      <c r="M53" s="23">
        <f t="shared" si="6"/>
        <v>51136.19000000001</v>
      </c>
    </row>
    <row r="54" spans="1:15" ht="30" x14ac:dyDescent="0.25">
      <c r="A54" s="9" t="s">
        <v>61</v>
      </c>
      <c r="B54" s="7" t="s">
        <v>108</v>
      </c>
      <c r="C54" s="48"/>
      <c r="D54" s="20">
        <v>0</v>
      </c>
      <c r="E54" s="20">
        <v>0</v>
      </c>
      <c r="F54" s="20">
        <v>354.88</v>
      </c>
      <c r="G54" s="20">
        <v>22.88</v>
      </c>
      <c r="H54" s="22">
        <v>5943.54</v>
      </c>
      <c r="I54" s="22">
        <v>3454.28</v>
      </c>
      <c r="J54" s="20">
        <v>0</v>
      </c>
      <c r="K54" s="20">
        <v>0</v>
      </c>
      <c r="L54" s="20">
        <f t="shared" si="2"/>
        <v>6298.42</v>
      </c>
      <c r="M54" s="20">
        <f>SUM(E54+G54+I54+K54)</f>
        <v>3477.1600000000003</v>
      </c>
    </row>
    <row r="55" spans="1:15" ht="60" x14ac:dyDescent="0.25">
      <c r="A55" s="9" t="s">
        <v>62</v>
      </c>
      <c r="B55" s="7" t="s">
        <v>109</v>
      </c>
      <c r="C55" s="48"/>
      <c r="D55" s="20">
        <v>0</v>
      </c>
      <c r="E55" s="20">
        <v>0</v>
      </c>
      <c r="F55" s="20">
        <v>192.9</v>
      </c>
      <c r="G55" s="20">
        <v>75</v>
      </c>
      <c r="H55" s="22">
        <v>1168.43</v>
      </c>
      <c r="I55" s="22">
        <v>600.84</v>
      </c>
      <c r="J55" s="20">
        <v>0</v>
      </c>
      <c r="K55" s="20">
        <v>0</v>
      </c>
      <c r="L55" s="20">
        <f t="shared" si="2"/>
        <v>1361.3300000000002</v>
      </c>
      <c r="M55" s="20">
        <f>SUM(E55+G55+I55+K55)</f>
        <v>675.84</v>
      </c>
    </row>
    <row r="56" spans="1:15" ht="45" x14ac:dyDescent="0.25">
      <c r="A56" s="9" t="s">
        <v>63</v>
      </c>
      <c r="B56" s="7" t="s">
        <v>110</v>
      </c>
      <c r="C56" s="48"/>
      <c r="D56" s="20">
        <v>0</v>
      </c>
      <c r="E56" s="20">
        <v>0</v>
      </c>
      <c r="F56" s="20">
        <v>0</v>
      </c>
      <c r="G56" s="20">
        <v>0</v>
      </c>
      <c r="H56" s="22">
        <v>60344.54</v>
      </c>
      <c r="I56" s="22">
        <v>35270.44</v>
      </c>
      <c r="J56" s="20">
        <v>0</v>
      </c>
      <c r="K56" s="20">
        <v>0</v>
      </c>
      <c r="L56" s="20">
        <f t="shared" si="2"/>
        <v>60344.54</v>
      </c>
      <c r="M56" s="20">
        <f>SUM(E56+G56+I56+K56)</f>
        <v>35270.44</v>
      </c>
    </row>
    <row r="57" spans="1:15" ht="45" x14ac:dyDescent="0.25">
      <c r="A57" s="9" t="s">
        <v>64</v>
      </c>
      <c r="B57" s="7" t="s">
        <v>111</v>
      </c>
      <c r="C57" s="48"/>
      <c r="D57" s="20">
        <v>0</v>
      </c>
      <c r="E57" s="20">
        <v>0</v>
      </c>
      <c r="F57" s="20">
        <v>113.6</v>
      </c>
      <c r="G57" s="20">
        <v>113.6</v>
      </c>
      <c r="H57" s="22">
        <v>21859.06</v>
      </c>
      <c r="I57" s="22">
        <v>11599.15</v>
      </c>
      <c r="J57" s="20">
        <v>0</v>
      </c>
      <c r="K57" s="20">
        <v>0</v>
      </c>
      <c r="L57" s="20">
        <f t="shared" si="2"/>
        <v>21972.66</v>
      </c>
      <c r="M57" s="20">
        <f>SUM(E57+G57+I57+K57)</f>
        <v>11712.75</v>
      </c>
    </row>
    <row r="58" spans="1:15" ht="78.75" x14ac:dyDescent="0.25">
      <c r="A58" s="10">
        <v>12</v>
      </c>
      <c r="B58" s="11" t="s">
        <v>130</v>
      </c>
      <c r="C58" s="58" t="s">
        <v>22</v>
      </c>
      <c r="D58" s="23">
        <f>SUM(D59:D63)</f>
        <v>0</v>
      </c>
      <c r="E58" s="23">
        <f t="shared" ref="E58:K58" si="17">SUM(E59:E63)</f>
        <v>0</v>
      </c>
      <c r="F58" s="23">
        <f t="shared" si="17"/>
        <v>0</v>
      </c>
      <c r="G58" s="23">
        <f t="shared" si="17"/>
        <v>0</v>
      </c>
      <c r="H58" s="23">
        <f t="shared" si="17"/>
        <v>5572.1100000000006</v>
      </c>
      <c r="I58" s="23">
        <f t="shared" si="17"/>
        <v>3386.2000000000003</v>
      </c>
      <c r="J58" s="23">
        <f t="shared" si="17"/>
        <v>0</v>
      </c>
      <c r="K58" s="23">
        <f t="shared" si="17"/>
        <v>0</v>
      </c>
      <c r="L58" s="23">
        <f t="shared" si="5"/>
        <v>5572.1100000000006</v>
      </c>
      <c r="M58" s="23">
        <f t="shared" si="6"/>
        <v>3386.2000000000003</v>
      </c>
      <c r="N58" s="29"/>
      <c r="O58" s="29"/>
    </row>
    <row r="59" spans="1:15" ht="45" x14ac:dyDescent="0.25">
      <c r="A59" s="9" t="s">
        <v>65</v>
      </c>
      <c r="B59" s="7" t="s">
        <v>112</v>
      </c>
      <c r="C59" s="59"/>
      <c r="D59" s="20">
        <v>0</v>
      </c>
      <c r="E59" s="20">
        <v>0</v>
      </c>
      <c r="F59" s="20">
        <v>0</v>
      </c>
      <c r="G59" s="20">
        <v>0</v>
      </c>
      <c r="H59" s="22">
        <v>0</v>
      </c>
      <c r="I59" s="22">
        <v>0</v>
      </c>
      <c r="J59" s="20">
        <v>0</v>
      </c>
      <c r="K59" s="20">
        <v>0</v>
      </c>
      <c r="L59" s="20">
        <f t="shared" si="2"/>
        <v>0</v>
      </c>
      <c r="M59" s="20">
        <f>SUM(E59+G59+I59+K59)</f>
        <v>0</v>
      </c>
      <c r="N59" s="29"/>
      <c r="O59" s="29"/>
    </row>
    <row r="60" spans="1:15" ht="60" x14ac:dyDescent="0.25">
      <c r="A60" s="9" t="s">
        <v>66</v>
      </c>
      <c r="B60" s="7" t="s">
        <v>113</v>
      </c>
      <c r="C60" s="59"/>
      <c r="D60" s="20">
        <v>0</v>
      </c>
      <c r="E60" s="20">
        <v>0</v>
      </c>
      <c r="F60" s="20">
        <v>0</v>
      </c>
      <c r="G60" s="20">
        <v>0</v>
      </c>
      <c r="H60" s="22">
        <v>960</v>
      </c>
      <c r="I60" s="22">
        <v>320</v>
      </c>
      <c r="J60" s="20">
        <v>0</v>
      </c>
      <c r="K60" s="20">
        <v>0</v>
      </c>
      <c r="L60" s="20">
        <f t="shared" si="2"/>
        <v>960</v>
      </c>
      <c r="M60" s="20">
        <f>SUM(E60+G60+I60+K60)</f>
        <v>320</v>
      </c>
      <c r="N60" s="29"/>
      <c r="O60" s="29"/>
    </row>
    <row r="61" spans="1:15" ht="60" x14ac:dyDescent="0.25">
      <c r="A61" s="9" t="s">
        <v>67</v>
      </c>
      <c r="B61" s="7" t="s">
        <v>114</v>
      </c>
      <c r="C61" s="24"/>
      <c r="D61" s="20">
        <v>0</v>
      </c>
      <c r="E61" s="20">
        <v>0</v>
      </c>
      <c r="F61" s="20">
        <v>0</v>
      </c>
      <c r="G61" s="20">
        <v>0</v>
      </c>
      <c r="H61" s="22">
        <v>557</v>
      </c>
      <c r="I61" s="22">
        <v>471.8</v>
      </c>
      <c r="J61" s="20">
        <v>0</v>
      </c>
      <c r="K61" s="20">
        <v>0</v>
      </c>
      <c r="L61" s="20">
        <f t="shared" si="2"/>
        <v>557</v>
      </c>
      <c r="M61" s="20">
        <f>SUM(E61+G61+I61+K61)</f>
        <v>471.8</v>
      </c>
      <c r="N61" s="29"/>
      <c r="O61" s="29"/>
    </row>
    <row r="62" spans="1:15" ht="60" x14ac:dyDescent="0.25">
      <c r="A62" s="9" t="s">
        <v>68</v>
      </c>
      <c r="B62" s="7" t="s">
        <v>115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3925.11</v>
      </c>
      <c r="I62" s="22">
        <v>2555.5</v>
      </c>
      <c r="J62" s="20">
        <v>0</v>
      </c>
      <c r="K62" s="20">
        <v>0</v>
      </c>
      <c r="L62" s="20">
        <f t="shared" si="2"/>
        <v>3925.11</v>
      </c>
      <c r="M62" s="20">
        <f>SUM(E62+G62+I62+K62)</f>
        <v>2555.5</v>
      </c>
      <c r="N62" s="29"/>
      <c r="O62" s="29"/>
    </row>
    <row r="63" spans="1:15" ht="60" x14ac:dyDescent="0.25">
      <c r="A63" s="9" t="s">
        <v>69</v>
      </c>
      <c r="B63" s="7" t="s">
        <v>116</v>
      </c>
      <c r="C63" s="25"/>
      <c r="D63" s="20">
        <v>0</v>
      </c>
      <c r="E63" s="20">
        <v>0</v>
      </c>
      <c r="F63" s="20">
        <v>0</v>
      </c>
      <c r="G63" s="20">
        <v>0</v>
      </c>
      <c r="H63" s="22">
        <v>130</v>
      </c>
      <c r="I63" s="22">
        <v>38.9</v>
      </c>
      <c r="J63" s="20">
        <v>0</v>
      </c>
      <c r="K63" s="20">
        <v>0</v>
      </c>
      <c r="L63" s="20">
        <f t="shared" si="2"/>
        <v>130</v>
      </c>
      <c r="M63" s="20">
        <f>SUM(E63+G63+I63+K63)</f>
        <v>38.9</v>
      </c>
      <c r="N63" s="29"/>
      <c r="O63" s="29"/>
    </row>
    <row r="64" spans="1:15" ht="63" x14ac:dyDescent="0.25">
      <c r="A64" s="10">
        <v>13</v>
      </c>
      <c r="B64" s="11" t="s">
        <v>131</v>
      </c>
      <c r="C64" s="48" t="s">
        <v>23</v>
      </c>
      <c r="D64" s="23">
        <f>SUM(D65:D67)</f>
        <v>0</v>
      </c>
      <c r="E64" s="23">
        <f t="shared" ref="E64:K64" si="18">SUM(E65:E67)</f>
        <v>0</v>
      </c>
      <c r="F64" s="23">
        <f t="shared" si="18"/>
        <v>0</v>
      </c>
      <c r="G64" s="23">
        <f t="shared" si="18"/>
        <v>0</v>
      </c>
      <c r="H64" s="23">
        <f t="shared" si="18"/>
        <v>17169.98</v>
      </c>
      <c r="I64" s="23">
        <f t="shared" si="18"/>
        <v>9964.33</v>
      </c>
      <c r="J64" s="23">
        <f t="shared" si="18"/>
        <v>0</v>
      </c>
      <c r="K64" s="23">
        <f t="shared" si="18"/>
        <v>0</v>
      </c>
      <c r="L64" s="23">
        <f t="shared" si="5"/>
        <v>17169.98</v>
      </c>
      <c r="M64" s="23">
        <f t="shared" si="6"/>
        <v>9964.33</v>
      </c>
    </row>
    <row r="65" spans="1:13" ht="33" customHeight="1" x14ac:dyDescent="0.25">
      <c r="A65" s="9" t="s">
        <v>70</v>
      </c>
      <c r="B65" s="7" t="s">
        <v>117</v>
      </c>
      <c r="C65" s="48"/>
      <c r="D65" s="20">
        <v>0</v>
      </c>
      <c r="E65" s="20">
        <v>0</v>
      </c>
      <c r="F65" s="20">
        <v>0</v>
      </c>
      <c r="G65" s="20">
        <v>0</v>
      </c>
      <c r="H65" s="22">
        <v>158.49</v>
      </c>
      <c r="I65" s="22">
        <v>6.6</v>
      </c>
      <c r="J65" s="20">
        <v>0</v>
      </c>
      <c r="K65" s="20">
        <v>0</v>
      </c>
      <c r="L65" s="20">
        <f t="shared" si="2"/>
        <v>158.49</v>
      </c>
      <c r="M65" s="20">
        <f>SUM(E65+G65+I65+K65)</f>
        <v>6.6</v>
      </c>
    </row>
    <row r="66" spans="1:13" ht="45" x14ac:dyDescent="0.25">
      <c r="A66" s="9" t="s">
        <v>71</v>
      </c>
      <c r="B66" s="7" t="s">
        <v>118</v>
      </c>
      <c r="C66" s="48"/>
      <c r="D66" s="20">
        <v>0</v>
      </c>
      <c r="E66" s="20">
        <v>0</v>
      </c>
      <c r="F66" s="20">
        <v>0</v>
      </c>
      <c r="G66" s="20">
        <v>0</v>
      </c>
      <c r="H66" s="22">
        <v>1757.07</v>
      </c>
      <c r="I66" s="22">
        <v>502.1</v>
      </c>
      <c r="J66" s="20">
        <v>0</v>
      </c>
      <c r="K66" s="20">
        <v>0</v>
      </c>
      <c r="L66" s="20">
        <f t="shared" si="2"/>
        <v>1757.07</v>
      </c>
      <c r="M66" s="20">
        <f>SUM(E66+G66+I66+K66)</f>
        <v>502.1</v>
      </c>
    </row>
    <row r="67" spans="1:13" ht="60" x14ac:dyDescent="0.25">
      <c r="A67" s="9" t="s">
        <v>72</v>
      </c>
      <c r="B67" s="7" t="s">
        <v>119</v>
      </c>
      <c r="C67" s="48"/>
      <c r="D67" s="20">
        <v>0</v>
      </c>
      <c r="E67" s="20">
        <v>0</v>
      </c>
      <c r="F67" s="20">
        <v>0</v>
      </c>
      <c r="G67" s="20">
        <v>0</v>
      </c>
      <c r="H67" s="22">
        <v>15254.42</v>
      </c>
      <c r="I67" s="22">
        <v>9455.6299999999992</v>
      </c>
      <c r="J67" s="20">
        <v>0</v>
      </c>
      <c r="K67" s="20">
        <v>0</v>
      </c>
      <c r="L67" s="20">
        <f t="shared" si="2"/>
        <v>15254.42</v>
      </c>
      <c r="M67" s="20">
        <f>SUM(E67+G67+I67+K67)</f>
        <v>9455.6299999999992</v>
      </c>
    </row>
    <row r="68" spans="1:13" ht="85.5" customHeight="1" x14ac:dyDescent="0.25">
      <c r="A68" s="10" t="s">
        <v>132</v>
      </c>
      <c r="B68" s="11" t="s">
        <v>136</v>
      </c>
      <c r="C68" s="37" t="s">
        <v>133</v>
      </c>
      <c r="D68" s="23">
        <f>SUM(D70:D70)</f>
        <v>0</v>
      </c>
      <c r="E68" s="23">
        <f>SUM(E70:E70)</f>
        <v>0</v>
      </c>
      <c r="F68" s="23">
        <v>15069.2</v>
      </c>
      <c r="G68" s="23">
        <v>14539.69</v>
      </c>
      <c r="H68" s="23">
        <v>11874.12</v>
      </c>
      <c r="I68" s="23">
        <v>4928.09</v>
      </c>
      <c r="J68" s="23">
        <v>0</v>
      </c>
      <c r="K68" s="23">
        <v>0</v>
      </c>
      <c r="L68" s="23">
        <f t="shared" si="2"/>
        <v>26943.32</v>
      </c>
      <c r="M68" s="23">
        <f>SUM(E68+G68+I68+K68)</f>
        <v>19467.78</v>
      </c>
    </row>
    <row r="69" spans="1:13" ht="81" customHeight="1" x14ac:dyDescent="0.25">
      <c r="A69" s="10" t="s">
        <v>134</v>
      </c>
      <c r="B69" s="11" t="s">
        <v>135</v>
      </c>
      <c r="C69" s="41" t="s">
        <v>137</v>
      </c>
      <c r="D69" s="23">
        <f>SUM(D71:D71)</f>
        <v>0</v>
      </c>
      <c r="E69" s="23">
        <f>SUM(E71:E71)</f>
        <v>0</v>
      </c>
      <c r="F69" s="23">
        <v>0</v>
      </c>
      <c r="G69" s="23">
        <v>0</v>
      </c>
      <c r="H69" s="23">
        <v>231.3</v>
      </c>
      <c r="I69" s="23">
        <v>101.3</v>
      </c>
      <c r="J69" s="23">
        <v>0</v>
      </c>
      <c r="K69" s="23">
        <v>0</v>
      </c>
      <c r="L69" s="23">
        <f t="shared" ref="L69" si="19">SUM(D69+F69+H69+J69)</f>
        <v>231.3</v>
      </c>
      <c r="M69" s="23">
        <f>SUM(E69+G69+I69+K69)</f>
        <v>101.3</v>
      </c>
    </row>
    <row r="70" spans="1:13" ht="33" customHeight="1" x14ac:dyDescent="0.25">
      <c r="A70" s="32"/>
      <c r="B70" s="33"/>
      <c r="C70" s="34"/>
      <c r="D70" s="35"/>
      <c r="E70" s="35"/>
      <c r="F70" s="35"/>
      <c r="G70" s="35"/>
      <c r="H70" s="36"/>
      <c r="I70" s="36"/>
      <c r="J70" s="35"/>
      <c r="K70" s="35"/>
      <c r="L70" s="35"/>
      <c r="M70" s="35"/>
    </row>
    <row r="71" spans="1:13" ht="33" customHeight="1" x14ac:dyDescent="0.25">
      <c r="A71" s="38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42"/>
    </row>
    <row r="72" spans="1:13" ht="33" customHeight="1" x14ac:dyDescent="0.25">
      <c r="A72" s="38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42"/>
    </row>
    <row r="73" spans="1:13" ht="33" customHeight="1" x14ac:dyDescent="0.25">
      <c r="A73" s="38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42"/>
    </row>
    <row r="74" spans="1:13" ht="33" customHeight="1" x14ac:dyDescent="0.25">
      <c r="A74" s="38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42"/>
    </row>
    <row r="75" spans="1:13" ht="33" customHeight="1" x14ac:dyDescent="0.25">
      <c r="A75" s="38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42"/>
    </row>
    <row r="76" spans="1:13" ht="31.5" customHeight="1" x14ac:dyDescent="0.25">
      <c r="A76" s="38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39"/>
    </row>
    <row r="77" spans="1:13" ht="33" customHeight="1" x14ac:dyDescent="0.2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40"/>
    </row>
    <row r="78" spans="1:13" ht="33" customHeight="1" x14ac:dyDescent="0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40"/>
    </row>
    <row r="79" spans="1:13" ht="33" customHeight="1" x14ac:dyDescent="0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40"/>
    </row>
  </sheetData>
  <mergeCells count="31">
    <mergeCell ref="B79:L79"/>
    <mergeCell ref="B78:L78"/>
    <mergeCell ref="C20:C22"/>
    <mergeCell ref="C16:C19"/>
    <mergeCell ref="B76:L76"/>
    <mergeCell ref="B71:L71"/>
    <mergeCell ref="B72:L72"/>
    <mergeCell ref="B73:L73"/>
    <mergeCell ref="B74:L74"/>
    <mergeCell ref="B75:L75"/>
    <mergeCell ref="C50:C52"/>
    <mergeCell ref="C23:C29"/>
    <mergeCell ref="C30:C34"/>
    <mergeCell ref="C58:C60"/>
    <mergeCell ref="C45:C47"/>
    <mergeCell ref="B77:L77"/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64:C67"/>
    <mergeCell ref="C53:C57"/>
  </mergeCells>
  <pageMargins left="0.70866141732283472" right="0.18" top="0.21" bottom="0.53" header="0.17" footer="0.53"/>
  <pageSetup paperSize="9" scale="68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2019-09-04T11:09:13Z</cp:lastPrinted>
  <dcterms:created xsi:type="dcterms:W3CDTF">2015-10-02T05:38:20Z</dcterms:created>
  <dcterms:modified xsi:type="dcterms:W3CDTF">2019-11-14T09:46:04Z</dcterms:modified>
</cp:coreProperties>
</file>