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F82" i="3" l="1"/>
  <c r="F76" i="3"/>
  <c r="F75" i="3"/>
  <c r="E45" i="3" l="1"/>
  <c r="D83" i="3" l="1"/>
  <c r="D45" i="3"/>
  <c r="D46" i="3"/>
  <c r="G41" i="3" l="1"/>
  <c r="G42" i="3"/>
  <c r="F41" i="3"/>
  <c r="F42" i="3"/>
  <c r="F45" i="3" l="1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D5" i="3" l="1"/>
  <c r="E5" i="3"/>
  <c r="F40" i="3"/>
  <c r="G40" i="3"/>
  <c r="F88" i="3"/>
  <c r="G88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<sst xmlns="http://schemas.openxmlformats.org/spreadsheetml/2006/main" count="226" uniqueCount="153">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</sst>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i/>
      <sz val="14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zoomScale="110" zoomScaleSheetLayoutView="110" workbookViewId="0">
      <selection activeCell="D6" sqref="D6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41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48" t="s">
        <v>33</v>
      </c>
      <c r="B2" s="48"/>
      <c r="C2" s="48"/>
      <c r="D2" s="48"/>
      <c r="E2" s="48"/>
      <c r="F2" s="48"/>
      <c r="G2" s="48"/>
    </row>
    <row r="3" spans="1:12" x14ac:dyDescent="0.25">
      <c r="D3" s="1" t="s">
        <v>152</v>
      </c>
    </row>
    <row r="4" spans="1:12" s="31" customFormat="1" ht="114.75" x14ac:dyDescent="0.2">
      <c r="A4" s="30" t="s">
        <v>0</v>
      </c>
      <c r="B4" s="30" t="s">
        <v>1</v>
      </c>
      <c r="C4" s="42" t="s">
        <v>37</v>
      </c>
      <c r="D4" s="30" t="s">
        <v>118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40">
        <f t="shared" ref="C5:E7" si="0">SUM(C8+C14+C20+C26+C31+C40+C47+C54+C61+C68+C73+C80+C88+C94+C99+C102)</f>
        <v>2672353.1800000002</v>
      </c>
      <c r="D5" s="40">
        <f>SUM(D8+D14+D20+D26+D31+D40+D47+D54+D61+D68+D73+D80+D88+D94+D99+D102)</f>
        <v>2672853.1800000002</v>
      </c>
      <c r="E5" s="3">
        <f t="shared" si="0"/>
        <v>1936486.9300000002</v>
      </c>
      <c r="F5" s="33">
        <f t="shared" ref="F5" si="1">SUM(E5/C5)</f>
        <v>0.72463735126507489</v>
      </c>
      <c r="G5" s="33">
        <f t="shared" ref="G5:G14" si="2">SUM(E5/D5)</f>
        <v>0.72450179624157285</v>
      </c>
      <c r="H5" s="25">
        <f>G5-F5</f>
        <v>-1.3555502350204307E-4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4">
        <v>2</v>
      </c>
      <c r="B6" s="4" t="s">
        <v>35</v>
      </c>
      <c r="C6" s="3">
        <f t="shared" si="0"/>
        <v>17928.379999999997</v>
      </c>
      <c r="D6" s="3">
        <f t="shared" si="0"/>
        <v>18428.379999999997</v>
      </c>
      <c r="E6" s="3">
        <f t="shared" si="0"/>
        <v>16377.33</v>
      </c>
      <c r="F6" s="33">
        <f t="shared" ref="F6:F26" si="3">SUM(E6/C6)</f>
        <v>0.91348632726437096</v>
      </c>
      <c r="G6" s="33">
        <f t="shared" si="2"/>
        <v>0.88870155705493392</v>
      </c>
      <c r="H6" s="25"/>
      <c r="I6" s="25"/>
      <c r="J6" s="26"/>
      <c r="K6" s="27"/>
      <c r="L6" s="27"/>
    </row>
    <row r="7" spans="1:12" ht="55.5" customHeight="1" x14ac:dyDescent="0.25">
      <c r="A7" s="45"/>
      <c r="B7" s="4" t="s">
        <v>36</v>
      </c>
      <c r="C7" s="3">
        <f t="shared" si="0"/>
        <v>1246013.4900000002</v>
      </c>
      <c r="D7" s="3">
        <f t="shared" si="0"/>
        <v>1246013.4900000002</v>
      </c>
      <c r="E7" s="3">
        <f t="shared" si="0"/>
        <v>950099.63</v>
      </c>
      <c r="F7" s="33">
        <f t="shared" si="3"/>
        <v>0.7625115118135678</v>
      </c>
      <c r="G7" s="33">
        <f t="shared" si="2"/>
        <v>0.7625115118135678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136</v>
      </c>
      <c r="C8" s="3">
        <f>SUM(C11:C13)</f>
        <v>100426.36</v>
      </c>
      <c r="D8" s="3">
        <f>SUM(D11:D13)</f>
        <v>100426.36</v>
      </c>
      <c r="E8" s="3">
        <f t="shared" ref="E8" si="4">SUM(E11:E13)</f>
        <v>68167.469999999987</v>
      </c>
      <c r="F8" s="33">
        <f t="shared" si="3"/>
        <v>0.67878065081717576</v>
      </c>
      <c r="G8" s="33">
        <f t="shared" si="2"/>
        <v>0.67878065081717576</v>
      </c>
    </row>
    <row r="9" spans="1:12" ht="57" customHeight="1" x14ac:dyDescent="0.25">
      <c r="A9" s="46">
        <v>4</v>
      </c>
      <c r="B9" s="5" t="s">
        <v>35</v>
      </c>
      <c r="C9" s="6">
        <v>10</v>
      </c>
      <c r="D9" s="6">
        <v>10</v>
      </c>
      <c r="E9" s="6">
        <v>10</v>
      </c>
      <c r="F9" s="34">
        <f t="shared" si="3"/>
        <v>1</v>
      </c>
      <c r="G9" s="34">
        <f t="shared" si="2"/>
        <v>1</v>
      </c>
    </row>
    <row r="10" spans="1:12" ht="57" customHeight="1" x14ac:dyDescent="0.25">
      <c r="A10" s="47"/>
      <c r="B10" s="5" t="s">
        <v>36</v>
      </c>
      <c r="C10" s="6">
        <v>476.6</v>
      </c>
      <c r="D10" s="6">
        <v>476.6</v>
      </c>
      <c r="E10" s="6">
        <v>380.34</v>
      </c>
      <c r="F10" s="34">
        <f t="shared" si="3"/>
        <v>0.798027696181284</v>
      </c>
      <c r="G10" s="34">
        <f t="shared" si="2"/>
        <v>0.798027696181284</v>
      </c>
    </row>
    <row r="11" spans="1:12" ht="38.25" customHeight="1" x14ac:dyDescent="0.25">
      <c r="A11" s="15" t="s">
        <v>41</v>
      </c>
      <c r="B11" s="7" t="s">
        <v>2</v>
      </c>
      <c r="C11" s="8">
        <v>239</v>
      </c>
      <c r="D11" s="8">
        <v>239</v>
      </c>
      <c r="E11" s="8">
        <v>158.54</v>
      </c>
      <c r="F11" s="33">
        <f>SUM(E11/C11)</f>
        <v>0.66334728033472801</v>
      </c>
      <c r="G11" s="33">
        <f t="shared" si="2"/>
        <v>0.66334728033472801</v>
      </c>
    </row>
    <row r="12" spans="1:12" ht="54" x14ac:dyDescent="0.25">
      <c r="A12" s="15" t="s">
        <v>42</v>
      </c>
      <c r="B12" s="7" t="s">
        <v>146</v>
      </c>
      <c r="C12" s="8">
        <v>20</v>
      </c>
      <c r="D12" s="8">
        <v>20</v>
      </c>
      <c r="E12" s="32">
        <v>20</v>
      </c>
      <c r="F12" s="33">
        <f t="shared" si="3"/>
        <v>1</v>
      </c>
      <c r="G12" s="33">
        <f t="shared" si="2"/>
        <v>1</v>
      </c>
    </row>
    <row r="13" spans="1:12" ht="90" x14ac:dyDescent="0.25">
      <c r="A13" s="15" t="s">
        <v>43</v>
      </c>
      <c r="B13" s="7" t="s">
        <v>147</v>
      </c>
      <c r="C13" s="8">
        <v>100167.36</v>
      </c>
      <c r="D13" s="8">
        <v>100167.36</v>
      </c>
      <c r="E13" s="8">
        <v>67988.929999999993</v>
      </c>
      <c r="F13" s="33">
        <f t="shared" si="3"/>
        <v>0.67875333841283225</v>
      </c>
      <c r="G13" s="33">
        <f t="shared" si="2"/>
        <v>0.67875333841283225</v>
      </c>
    </row>
    <row r="14" spans="1:12" ht="90" x14ac:dyDescent="0.25">
      <c r="A14" s="14">
        <v>8</v>
      </c>
      <c r="B14" s="2" t="s">
        <v>121</v>
      </c>
      <c r="C14" s="3">
        <f>SUM(C17:C19)</f>
        <v>14871.71</v>
      </c>
      <c r="D14" s="3">
        <f>SUM(D17:D19)</f>
        <v>14871.71</v>
      </c>
      <c r="E14" s="3">
        <f t="shared" ref="E14" si="5">SUM(E17:E19)</f>
        <v>10053.57</v>
      </c>
      <c r="F14" s="33">
        <f t="shared" si="3"/>
        <v>0.67601977176800787</v>
      </c>
      <c r="G14" s="33">
        <f t="shared" si="2"/>
        <v>0.67601977176800787</v>
      </c>
    </row>
    <row r="15" spans="1:12" ht="55.5" customHeight="1" x14ac:dyDescent="0.25">
      <c r="A15" s="46">
        <v>9</v>
      </c>
      <c r="B15" s="5" t="s">
        <v>35</v>
      </c>
      <c r="C15" s="6">
        <v>0</v>
      </c>
      <c r="D15" s="6">
        <v>0</v>
      </c>
      <c r="E15" s="6">
        <v>0</v>
      </c>
      <c r="F15" s="34" t="s">
        <v>44</v>
      </c>
      <c r="G15" s="34" t="s">
        <v>44</v>
      </c>
    </row>
    <row r="16" spans="1:12" ht="55.5" customHeight="1" x14ac:dyDescent="0.25">
      <c r="A16" s="47"/>
      <c r="B16" s="5" t="s">
        <v>36</v>
      </c>
      <c r="C16" s="6">
        <v>0</v>
      </c>
      <c r="D16" s="6">
        <v>0</v>
      </c>
      <c r="E16" s="6">
        <v>0</v>
      </c>
      <c r="F16" s="34" t="s">
        <v>44</v>
      </c>
      <c r="G16" s="34" t="s">
        <v>44</v>
      </c>
    </row>
    <row r="17" spans="1:7" ht="54" x14ac:dyDescent="0.25">
      <c r="A17" s="15" t="s">
        <v>45</v>
      </c>
      <c r="B17" s="7" t="s">
        <v>3</v>
      </c>
      <c r="C17" s="8">
        <v>8260.52</v>
      </c>
      <c r="D17" s="8">
        <v>8260.52</v>
      </c>
      <c r="E17" s="8">
        <v>5593.22</v>
      </c>
      <c r="F17" s="33">
        <f t="shared" si="3"/>
        <v>0.67710265213327969</v>
      </c>
      <c r="G17" s="33">
        <f t="shared" ref="G17:G26" si="6">SUM(E17/D17)</f>
        <v>0.67710265213327969</v>
      </c>
    </row>
    <row r="18" spans="1:7" ht="36" x14ac:dyDescent="0.25">
      <c r="A18" s="15" t="s">
        <v>46</v>
      </c>
      <c r="B18" s="7" t="s">
        <v>4</v>
      </c>
      <c r="C18" s="8">
        <v>4578.1899999999996</v>
      </c>
      <c r="D18" s="8">
        <v>4578.1899999999996</v>
      </c>
      <c r="E18" s="8">
        <v>2427.35</v>
      </c>
      <c r="F18" s="33">
        <f t="shared" si="3"/>
        <v>0.53019861561009918</v>
      </c>
      <c r="G18" s="33">
        <f t="shared" si="6"/>
        <v>0.53019861561009918</v>
      </c>
    </row>
    <row r="19" spans="1:7" ht="72" x14ac:dyDescent="0.25">
      <c r="A19" s="15" t="s">
        <v>47</v>
      </c>
      <c r="B19" s="7" t="s">
        <v>5</v>
      </c>
      <c r="C19" s="8">
        <v>2033</v>
      </c>
      <c r="D19" s="8">
        <v>2033</v>
      </c>
      <c r="E19" s="8">
        <v>2033</v>
      </c>
      <c r="F19" s="33">
        <f t="shared" si="3"/>
        <v>1</v>
      </c>
      <c r="G19" s="33">
        <f t="shared" si="6"/>
        <v>1</v>
      </c>
    </row>
    <row r="20" spans="1:7" ht="73.5" customHeight="1" x14ac:dyDescent="0.25">
      <c r="A20" s="14">
        <v>13</v>
      </c>
      <c r="B20" s="2" t="s">
        <v>122</v>
      </c>
      <c r="C20" s="9">
        <f>SUM(C23:C25)</f>
        <v>287047.88</v>
      </c>
      <c r="D20" s="9">
        <f>SUM(D23:D25)</f>
        <v>287047.88</v>
      </c>
      <c r="E20" s="9">
        <f>SUM(E23:E25)</f>
        <v>188607.55000000002</v>
      </c>
      <c r="F20" s="33">
        <f t="shared" si="3"/>
        <v>0.65705954699961555</v>
      </c>
      <c r="G20" s="33">
        <f t="shared" si="6"/>
        <v>0.65705954699961555</v>
      </c>
    </row>
    <row r="21" spans="1:7" ht="54.75" customHeight="1" x14ac:dyDescent="0.25">
      <c r="A21" s="46">
        <v>14</v>
      </c>
      <c r="B21" s="5" t="s">
        <v>35</v>
      </c>
      <c r="C21" s="10">
        <v>0</v>
      </c>
      <c r="D21" s="10">
        <v>0</v>
      </c>
      <c r="E21" s="10">
        <v>0</v>
      </c>
      <c r="F21" s="35" t="s">
        <v>44</v>
      </c>
      <c r="G21" s="34" t="s">
        <v>44</v>
      </c>
    </row>
    <row r="22" spans="1:7" ht="54.75" customHeight="1" x14ac:dyDescent="0.25">
      <c r="A22" s="47"/>
      <c r="B22" s="5" t="s">
        <v>36</v>
      </c>
      <c r="C22" s="10">
        <v>265506.32</v>
      </c>
      <c r="D22" s="10">
        <v>265506.32</v>
      </c>
      <c r="E22" s="10">
        <v>177994.1</v>
      </c>
      <c r="F22" s="34">
        <f t="shared" si="3"/>
        <v>0.67039496460950532</v>
      </c>
      <c r="G22" s="34">
        <f t="shared" si="6"/>
        <v>0.67039496460950532</v>
      </c>
    </row>
    <row r="23" spans="1:7" ht="72" x14ac:dyDescent="0.25">
      <c r="A23" s="15" t="s">
        <v>31</v>
      </c>
      <c r="B23" s="7" t="s">
        <v>6</v>
      </c>
      <c r="C23" s="19">
        <v>277232.57</v>
      </c>
      <c r="D23" s="19">
        <v>277232.57</v>
      </c>
      <c r="E23" s="19">
        <v>184808.2</v>
      </c>
      <c r="F23" s="36">
        <f t="shared" si="3"/>
        <v>0.6666179229951229</v>
      </c>
      <c r="G23" s="36">
        <f t="shared" si="6"/>
        <v>0.6666179229951229</v>
      </c>
    </row>
    <row r="24" spans="1:7" s="28" customFormat="1" ht="36" x14ac:dyDescent="0.25">
      <c r="A24" s="16" t="s">
        <v>32</v>
      </c>
      <c r="B24" s="11" t="s">
        <v>7</v>
      </c>
      <c r="C24" s="38">
        <v>8210.31</v>
      </c>
      <c r="D24" s="38">
        <v>8210.31</v>
      </c>
      <c r="E24" s="19">
        <v>3291.9</v>
      </c>
      <c r="F24" s="36">
        <f t="shared" si="3"/>
        <v>0.4009471018755687</v>
      </c>
      <c r="G24" s="36">
        <f t="shared" si="6"/>
        <v>0.4009471018755687</v>
      </c>
    </row>
    <row r="25" spans="1:7" ht="36" x14ac:dyDescent="0.25">
      <c r="A25" s="15" t="s">
        <v>48</v>
      </c>
      <c r="B25" s="7" t="s">
        <v>8</v>
      </c>
      <c r="C25" s="38">
        <v>1605</v>
      </c>
      <c r="D25" s="19">
        <v>1605</v>
      </c>
      <c r="E25" s="19">
        <v>507.45</v>
      </c>
      <c r="F25" s="36">
        <f t="shared" si="3"/>
        <v>0.31616822429906544</v>
      </c>
      <c r="G25" s="36">
        <f t="shared" si="6"/>
        <v>0.31616822429906544</v>
      </c>
    </row>
    <row r="26" spans="1:7" ht="90" x14ac:dyDescent="0.25">
      <c r="A26" s="14">
        <v>18</v>
      </c>
      <c r="B26" s="2" t="s">
        <v>116</v>
      </c>
      <c r="C26" s="3">
        <f>SUM(C29:C30)</f>
        <v>192579.02</v>
      </c>
      <c r="D26" s="3">
        <f>SUM(D29:D30)</f>
        <v>192579.02</v>
      </c>
      <c r="E26" s="3">
        <f>SUM(E29:E30)</f>
        <v>34914.39</v>
      </c>
      <c r="F26" s="36">
        <f t="shared" si="3"/>
        <v>0.1812990324698921</v>
      </c>
      <c r="G26" s="36">
        <f t="shared" si="6"/>
        <v>0.1812990324698921</v>
      </c>
    </row>
    <row r="27" spans="1:7" ht="54.75" customHeight="1" x14ac:dyDescent="0.25">
      <c r="A27" s="46">
        <v>19</v>
      </c>
      <c r="B27" s="5" t="s">
        <v>35</v>
      </c>
      <c r="C27" s="6">
        <v>0</v>
      </c>
      <c r="D27" s="6">
        <v>0</v>
      </c>
      <c r="E27" s="6">
        <v>0</v>
      </c>
      <c r="F27" s="34" t="s">
        <v>44</v>
      </c>
      <c r="G27" s="34" t="s">
        <v>44</v>
      </c>
    </row>
    <row r="28" spans="1:7" ht="54.75" customHeight="1" x14ac:dyDescent="0.25">
      <c r="A28" s="47"/>
      <c r="B28" s="5" t="s">
        <v>36</v>
      </c>
      <c r="C28" s="6">
        <v>0</v>
      </c>
      <c r="D28" s="6">
        <v>0</v>
      </c>
      <c r="E28" s="6">
        <v>0</v>
      </c>
      <c r="F28" s="34" t="s">
        <v>44</v>
      </c>
      <c r="G28" s="34" t="s">
        <v>44</v>
      </c>
    </row>
    <row r="29" spans="1:7" ht="36" x14ac:dyDescent="0.25">
      <c r="A29" s="15" t="s">
        <v>49</v>
      </c>
      <c r="B29" s="7" t="s">
        <v>9</v>
      </c>
      <c r="C29" s="8">
        <v>189815.02</v>
      </c>
      <c r="D29" s="8">
        <v>190115.02</v>
      </c>
      <c r="E29" s="8">
        <v>33941.919999999998</v>
      </c>
      <c r="F29" s="36">
        <f t="shared" ref="F29:F61" si="7">SUM(E29/C29)</f>
        <v>0.17881577548499586</v>
      </c>
      <c r="G29" s="36">
        <f>SUM(E29/D29)</f>
        <v>0.17853360560359724</v>
      </c>
    </row>
    <row r="30" spans="1:7" ht="36" x14ac:dyDescent="0.25">
      <c r="A30" s="15" t="s">
        <v>50</v>
      </c>
      <c r="B30" s="7" t="s">
        <v>10</v>
      </c>
      <c r="C30" s="8">
        <v>2764</v>
      </c>
      <c r="D30" s="8">
        <v>2464</v>
      </c>
      <c r="E30" s="8">
        <v>972.47</v>
      </c>
      <c r="F30" s="36">
        <f t="shared" si="7"/>
        <v>0.35183429811866862</v>
      </c>
      <c r="G30" s="36">
        <f>SUM(E30/D30)</f>
        <v>0.39467126623376625</v>
      </c>
    </row>
    <row r="31" spans="1:7" ht="92.25" customHeight="1" x14ac:dyDescent="0.25">
      <c r="A31" s="17" t="s">
        <v>51</v>
      </c>
      <c r="B31" s="2" t="s">
        <v>123</v>
      </c>
      <c r="C31" s="3">
        <f>SUM(C34:C39)</f>
        <v>205074.28</v>
      </c>
      <c r="D31" s="3">
        <f t="shared" ref="D31:E31" si="8">SUM(D34:D39)</f>
        <v>205074.28</v>
      </c>
      <c r="E31" s="3">
        <f t="shared" si="8"/>
        <v>72414.01999999999</v>
      </c>
      <c r="F31" s="33">
        <f t="shared" si="7"/>
        <v>0.35311117513127432</v>
      </c>
      <c r="G31" s="33">
        <f t="shared" ref="G31:G61" si="9">SUM(E31/D31)</f>
        <v>0.35311117513127432</v>
      </c>
    </row>
    <row r="32" spans="1:7" ht="53.25" customHeight="1" x14ac:dyDescent="0.25">
      <c r="A32" s="51" t="s">
        <v>52</v>
      </c>
      <c r="B32" s="5" t="s">
        <v>35</v>
      </c>
      <c r="C32" s="6">
        <v>0</v>
      </c>
      <c r="D32" s="6">
        <v>0</v>
      </c>
      <c r="E32" s="6">
        <v>0</v>
      </c>
      <c r="F32" s="34" t="s">
        <v>44</v>
      </c>
      <c r="G32" s="34" t="s">
        <v>44</v>
      </c>
    </row>
    <row r="33" spans="1:12" ht="53.25" customHeight="1" x14ac:dyDescent="0.25">
      <c r="A33" s="52"/>
      <c r="B33" s="5" t="s">
        <v>36</v>
      </c>
      <c r="C33" s="6">
        <v>63459.18</v>
      </c>
      <c r="D33" s="6">
        <v>63459.18</v>
      </c>
      <c r="E33" s="6">
        <v>1827.89</v>
      </c>
      <c r="F33" s="34">
        <f t="shared" si="7"/>
        <v>2.8804185619795277E-2</v>
      </c>
      <c r="G33" s="34">
        <f t="shared" si="9"/>
        <v>2.8804185619795277E-2</v>
      </c>
    </row>
    <row r="34" spans="1:12" ht="90" x14ac:dyDescent="0.25">
      <c r="A34" s="15" t="s">
        <v>53</v>
      </c>
      <c r="B34" s="7" t="s">
        <v>11</v>
      </c>
      <c r="C34" s="32">
        <v>37805.199999999997</v>
      </c>
      <c r="D34" s="32">
        <v>38005.199999999997</v>
      </c>
      <c r="E34" s="8">
        <v>2039.28</v>
      </c>
      <c r="F34" s="36">
        <f t="shared" si="7"/>
        <v>5.3941785786082344E-2</v>
      </c>
      <c r="G34" s="36">
        <f t="shared" si="9"/>
        <v>5.3657920495090147E-2</v>
      </c>
    </row>
    <row r="35" spans="1:12" ht="54" x14ac:dyDescent="0.25">
      <c r="A35" s="15" t="s">
        <v>54</v>
      </c>
      <c r="B35" s="7" t="s">
        <v>12</v>
      </c>
      <c r="C35" s="32">
        <v>8864.7000000000007</v>
      </c>
      <c r="D35" s="32">
        <v>8864.7000000000007</v>
      </c>
      <c r="E35" s="8">
        <v>6955.88</v>
      </c>
      <c r="F35" s="36">
        <f t="shared" si="7"/>
        <v>0.78467178810337623</v>
      </c>
      <c r="G35" s="36">
        <f t="shared" si="9"/>
        <v>0.78467178810337623</v>
      </c>
    </row>
    <row r="36" spans="1:12" ht="72" x14ac:dyDescent="0.25">
      <c r="A36" s="15" t="s">
        <v>55</v>
      </c>
      <c r="B36" s="7" t="s">
        <v>137</v>
      </c>
      <c r="C36" s="32">
        <v>90373.93</v>
      </c>
      <c r="D36" s="32">
        <v>90373.93</v>
      </c>
      <c r="E36" s="8">
        <v>18155.919999999998</v>
      </c>
      <c r="F36" s="36">
        <f t="shared" si="7"/>
        <v>0.20089775890016071</v>
      </c>
      <c r="G36" s="36">
        <f t="shared" si="9"/>
        <v>0.20089775890016071</v>
      </c>
    </row>
    <row r="37" spans="1:12" ht="36" x14ac:dyDescent="0.25">
      <c r="A37" s="15" t="s">
        <v>56</v>
      </c>
      <c r="B37" s="7" t="s">
        <v>13</v>
      </c>
      <c r="C37" s="8">
        <v>52844.63</v>
      </c>
      <c r="D37" s="8">
        <v>53004.43</v>
      </c>
      <c r="E37" s="8">
        <v>35586.379999999997</v>
      </c>
      <c r="F37" s="36">
        <f t="shared" si="7"/>
        <v>0.67341525524920887</v>
      </c>
      <c r="G37" s="36">
        <f t="shared" si="9"/>
        <v>0.67138501442237941</v>
      </c>
    </row>
    <row r="38" spans="1:12" ht="37.5" customHeight="1" x14ac:dyDescent="0.25">
      <c r="A38" s="15" t="s">
        <v>57</v>
      </c>
      <c r="B38" s="7" t="s">
        <v>14</v>
      </c>
      <c r="C38" s="8">
        <v>6576.82</v>
      </c>
      <c r="D38" s="8">
        <v>6576.82</v>
      </c>
      <c r="E38" s="8">
        <v>5400</v>
      </c>
      <c r="F38" s="36">
        <f t="shared" si="7"/>
        <v>0.82106549973999599</v>
      </c>
      <c r="G38" s="36">
        <f t="shared" si="9"/>
        <v>0.82106549973999599</v>
      </c>
    </row>
    <row r="39" spans="1:12" ht="54" x14ac:dyDescent="0.25">
      <c r="A39" s="15" t="s">
        <v>58</v>
      </c>
      <c r="B39" s="7" t="s">
        <v>15</v>
      </c>
      <c r="C39" s="8">
        <v>8609</v>
      </c>
      <c r="D39" s="8">
        <v>8249.2000000000007</v>
      </c>
      <c r="E39" s="8">
        <v>4276.5600000000004</v>
      </c>
      <c r="F39" s="36">
        <f t="shared" si="7"/>
        <v>0.4967545591822512</v>
      </c>
      <c r="G39" s="36">
        <f t="shared" si="9"/>
        <v>0.5184211802356592</v>
      </c>
    </row>
    <row r="40" spans="1:12" ht="147.75" customHeight="1" x14ac:dyDescent="0.25">
      <c r="A40" s="17" t="s">
        <v>59</v>
      </c>
      <c r="B40" s="2" t="s">
        <v>124</v>
      </c>
      <c r="C40" s="3">
        <f>SUM(C43:C46)</f>
        <v>41145.339999999997</v>
      </c>
      <c r="D40" s="3">
        <f>SUM(D43:D46)</f>
        <v>41145.339999999997</v>
      </c>
      <c r="E40" s="3">
        <f>SUM(E43:E46)</f>
        <v>15842.92</v>
      </c>
      <c r="F40" s="33">
        <f t="shared" si="7"/>
        <v>0.38504773566095218</v>
      </c>
      <c r="G40" s="33">
        <f t="shared" si="9"/>
        <v>0.38504773566095218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51" t="s">
        <v>60</v>
      </c>
      <c r="B41" s="37" t="s">
        <v>35</v>
      </c>
      <c r="C41" s="6">
        <v>602.78</v>
      </c>
      <c r="D41" s="6">
        <v>602.78</v>
      </c>
      <c r="E41" s="6">
        <v>602.78</v>
      </c>
      <c r="F41" s="36">
        <f t="shared" si="7"/>
        <v>1</v>
      </c>
      <c r="G41" s="36">
        <f t="shared" si="9"/>
        <v>1</v>
      </c>
      <c r="H41" s="25"/>
      <c r="I41" s="25"/>
      <c r="K41" s="29"/>
      <c r="L41" s="25"/>
    </row>
    <row r="42" spans="1:12" ht="54.75" customHeight="1" x14ac:dyDescent="0.25">
      <c r="A42" s="52"/>
      <c r="B42" s="37" t="s">
        <v>36</v>
      </c>
      <c r="C42" s="6">
        <v>2374.59</v>
      </c>
      <c r="D42" s="6">
        <v>2374.59</v>
      </c>
      <c r="E42" s="6">
        <v>1851.37</v>
      </c>
      <c r="F42" s="36">
        <f t="shared" si="7"/>
        <v>0.77965880425673473</v>
      </c>
      <c r="G42" s="36">
        <f t="shared" si="9"/>
        <v>0.77965880425673473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35119.33</v>
      </c>
      <c r="D43" s="8">
        <v>35419.32</v>
      </c>
      <c r="E43" s="8">
        <v>11637.12</v>
      </c>
      <c r="F43" s="36">
        <f t="shared" si="7"/>
        <v>0.33135939666274955</v>
      </c>
      <c r="G43" s="36">
        <f t="shared" si="9"/>
        <v>0.32855289147278943</v>
      </c>
    </row>
    <row r="44" spans="1:12" ht="56.25" customHeight="1" x14ac:dyDescent="0.25">
      <c r="A44" s="15" t="s">
        <v>62</v>
      </c>
      <c r="B44" s="7" t="s">
        <v>17</v>
      </c>
      <c r="C44" s="8">
        <v>1502.01</v>
      </c>
      <c r="D44" s="8">
        <v>1202.02</v>
      </c>
      <c r="E44" s="8">
        <v>224.64</v>
      </c>
      <c r="F44" s="36">
        <f t="shared" si="7"/>
        <v>0.14955959014920006</v>
      </c>
      <c r="G44" s="36">
        <f t="shared" si="9"/>
        <v>0.18688540956057303</v>
      </c>
    </row>
    <row r="45" spans="1:12" s="28" customFormat="1" ht="90" x14ac:dyDescent="0.25">
      <c r="A45" s="16" t="s">
        <v>63</v>
      </c>
      <c r="B45" s="11" t="s">
        <v>115</v>
      </c>
      <c r="C45" s="8">
        <v>3981.16</v>
      </c>
      <c r="D45" s="8">
        <f>8524.87-4543.71</f>
        <v>3981.1600000000008</v>
      </c>
      <c r="E45" s="8">
        <f>4620.73-639.57</f>
        <v>3981.1599999999994</v>
      </c>
      <c r="F45" s="36">
        <f>SUM(E45/C45)</f>
        <v>0.99999999999999989</v>
      </c>
      <c r="G45" s="36">
        <f t="shared" si="9"/>
        <v>0.99999999999999967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117</v>
      </c>
      <c r="C46" s="8">
        <v>542.84</v>
      </c>
      <c r="D46" s="8">
        <f>2558.29-2015.45</f>
        <v>542.83999999999992</v>
      </c>
      <c r="E46" s="8">
        <v>0</v>
      </c>
      <c r="F46" s="36">
        <f t="shared" si="7"/>
        <v>0</v>
      </c>
      <c r="G46" s="36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125</v>
      </c>
      <c r="C47" s="3">
        <f>SUM(C50:C53)</f>
        <v>1224502.71</v>
      </c>
      <c r="D47" s="3">
        <f>SUM(D50:D53)</f>
        <v>1224502.71</v>
      </c>
      <c r="E47" s="3">
        <f>SUM(E50:E53)</f>
        <v>1030281.2499999999</v>
      </c>
      <c r="F47" s="36">
        <f>SUM(E47/C47)</f>
        <v>0.84138748047360379</v>
      </c>
      <c r="G47" s="36">
        <f t="shared" si="9"/>
        <v>0.84138748047360379</v>
      </c>
    </row>
    <row r="48" spans="1:12" ht="72" x14ac:dyDescent="0.25">
      <c r="A48" s="51" t="s">
        <v>66</v>
      </c>
      <c r="B48" s="37" t="s">
        <v>35</v>
      </c>
      <c r="C48" s="6">
        <v>0</v>
      </c>
      <c r="D48" s="6">
        <v>0</v>
      </c>
      <c r="E48" s="6">
        <v>0</v>
      </c>
      <c r="F48" s="34" t="s">
        <v>44</v>
      </c>
      <c r="G48" s="36" t="s">
        <v>44</v>
      </c>
    </row>
    <row r="49" spans="1:7" ht="72" x14ac:dyDescent="0.25">
      <c r="A49" s="52"/>
      <c r="B49" s="37" t="s">
        <v>36</v>
      </c>
      <c r="C49" s="39">
        <v>749256</v>
      </c>
      <c r="D49" s="39">
        <v>749256</v>
      </c>
      <c r="E49" s="6">
        <v>628408.27</v>
      </c>
      <c r="F49" s="34">
        <f t="shared" si="7"/>
        <v>0.8387096933491357</v>
      </c>
      <c r="G49" s="34">
        <f t="shared" si="9"/>
        <v>0.8387096933491357</v>
      </c>
    </row>
    <row r="50" spans="1:7" ht="54" x14ac:dyDescent="0.25">
      <c r="A50" s="15" t="s">
        <v>67</v>
      </c>
      <c r="B50" s="7" t="s">
        <v>18</v>
      </c>
      <c r="C50" s="32">
        <v>447640.8</v>
      </c>
      <c r="D50" s="32">
        <v>447640.8</v>
      </c>
      <c r="E50" s="8">
        <v>381336</v>
      </c>
      <c r="F50" s="36">
        <f t="shared" si="7"/>
        <v>0.8518794533474161</v>
      </c>
      <c r="G50" s="36">
        <f t="shared" si="9"/>
        <v>0.8518794533474161</v>
      </c>
    </row>
    <row r="51" spans="1:7" ht="54" x14ac:dyDescent="0.25">
      <c r="A51" s="15" t="s">
        <v>68</v>
      </c>
      <c r="B51" s="7" t="s">
        <v>19</v>
      </c>
      <c r="C51" s="32">
        <v>642501.72</v>
      </c>
      <c r="D51" s="32">
        <v>642501.72</v>
      </c>
      <c r="E51" s="8">
        <v>537272.56999999995</v>
      </c>
      <c r="F51" s="36">
        <f t="shared" si="7"/>
        <v>0.83621966023686278</v>
      </c>
      <c r="G51" s="36">
        <f t="shared" si="9"/>
        <v>0.83621966023686278</v>
      </c>
    </row>
    <row r="52" spans="1:7" ht="72" x14ac:dyDescent="0.25">
      <c r="A52" s="15" t="s">
        <v>69</v>
      </c>
      <c r="B52" s="7" t="s">
        <v>20</v>
      </c>
      <c r="C52" s="32">
        <v>91634.26</v>
      </c>
      <c r="D52" s="32">
        <v>91634.26</v>
      </c>
      <c r="E52" s="8">
        <v>80688.740000000005</v>
      </c>
      <c r="F52" s="36">
        <f t="shared" si="7"/>
        <v>0.88055209918211819</v>
      </c>
      <c r="G52" s="36">
        <f t="shared" si="9"/>
        <v>0.88055209918211819</v>
      </c>
    </row>
    <row r="53" spans="1:7" ht="90" x14ac:dyDescent="0.25">
      <c r="A53" s="15" t="s">
        <v>70</v>
      </c>
      <c r="B53" s="7" t="s">
        <v>126</v>
      </c>
      <c r="C53" s="8">
        <v>42725.93</v>
      </c>
      <c r="D53" s="8">
        <v>42725.93</v>
      </c>
      <c r="E53" s="8">
        <v>30983.94</v>
      </c>
      <c r="F53" s="36">
        <f t="shared" si="7"/>
        <v>0.72517883168371056</v>
      </c>
      <c r="G53" s="36">
        <f t="shared" si="9"/>
        <v>0.72517883168371056</v>
      </c>
    </row>
    <row r="54" spans="1:7" ht="54" customHeight="1" x14ac:dyDescent="0.25">
      <c r="A54" s="17" t="s">
        <v>71</v>
      </c>
      <c r="B54" s="2" t="s">
        <v>127</v>
      </c>
      <c r="C54" s="3">
        <f>SUM(C57:C60)</f>
        <v>187462.07</v>
      </c>
      <c r="D54" s="3">
        <f>SUM(D57:D60)</f>
        <v>187462.07</v>
      </c>
      <c r="E54" s="3">
        <f>SUM(E57:E60)</f>
        <v>162885.22</v>
      </c>
      <c r="F54" s="36">
        <f t="shared" si="7"/>
        <v>0.86889694539273998</v>
      </c>
      <c r="G54" s="36">
        <f t="shared" si="9"/>
        <v>0.86889694539273998</v>
      </c>
    </row>
    <row r="55" spans="1:7" ht="54" customHeight="1" x14ac:dyDescent="0.25">
      <c r="A55" s="51" t="s">
        <v>72</v>
      </c>
      <c r="B55" s="5" t="s">
        <v>35</v>
      </c>
      <c r="C55" s="6">
        <v>0</v>
      </c>
      <c r="D55" s="6">
        <v>0</v>
      </c>
      <c r="E55" s="6">
        <v>0</v>
      </c>
      <c r="F55" s="36" t="s">
        <v>44</v>
      </c>
      <c r="G55" s="36" t="s">
        <v>44</v>
      </c>
    </row>
    <row r="56" spans="1:7" ht="54" customHeight="1" x14ac:dyDescent="0.25">
      <c r="A56" s="52"/>
      <c r="B56" s="5" t="s">
        <v>36</v>
      </c>
      <c r="C56" s="6">
        <v>9711.6</v>
      </c>
      <c r="D56" s="6">
        <v>9711.6</v>
      </c>
      <c r="E56" s="6">
        <v>9434.67</v>
      </c>
      <c r="F56" s="34">
        <f t="shared" si="7"/>
        <v>0.97148461633510441</v>
      </c>
      <c r="G56" s="34">
        <f t="shared" si="9"/>
        <v>0.97148461633510441</v>
      </c>
    </row>
    <row r="57" spans="1:7" ht="54" x14ac:dyDescent="0.25">
      <c r="A57" s="15" t="s">
        <v>73</v>
      </c>
      <c r="B57" s="7" t="s">
        <v>138</v>
      </c>
      <c r="C57" s="8">
        <v>0</v>
      </c>
      <c r="D57" s="8">
        <v>0</v>
      </c>
      <c r="E57" s="8">
        <v>0</v>
      </c>
      <c r="F57" s="36" t="e">
        <f t="shared" si="7"/>
        <v>#DIV/0!</v>
      </c>
      <c r="G57" s="36" t="e">
        <f t="shared" si="9"/>
        <v>#DIV/0!</v>
      </c>
    </row>
    <row r="58" spans="1:7" s="28" customFormat="1" ht="54" x14ac:dyDescent="0.25">
      <c r="A58" s="16" t="s">
        <v>74</v>
      </c>
      <c r="B58" s="11" t="s">
        <v>139</v>
      </c>
      <c r="C58" s="8">
        <v>89572.77</v>
      </c>
      <c r="D58" s="8">
        <v>89572.77</v>
      </c>
      <c r="E58" s="8">
        <v>79458.080000000002</v>
      </c>
      <c r="F58" s="36">
        <f t="shared" si="7"/>
        <v>0.88707851727706977</v>
      </c>
      <c r="G58" s="36">
        <f t="shared" si="9"/>
        <v>0.88707851727706977</v>
      </c>
    </row>
    <row r="59" spans="1:7" ht="38.25" customHeight="1" x14ac:dyDescent="0.25">
      <c r="A59" s="15" t="s">
        <v>75</v>
      </c>
      <c r="B59" s="7" t="s">
        <v>21</v>
      </c>
      <c r="C59" s="8">
        <v>67761.38</v>
      </c>
      <c r="D59" s="8">
        <v>67761.38</v>
      </c>
      <c r="E59" s="8">
        <v>61530.76</v>
      </c>
      <c r="F59" s="36">
        <f t="shared" si="7"/>
        <v>0.90805057394049526</v>
      </c>
      <c r="G59" s="36">
        <f t="shared" si="9"/>
        <v>0.90805057394049526</v>
      </c>
    </row>
    <row r="60" spans="1:7" ht="72" x14ac:dyDescent="0.25">
      <c r="A60" s="15" t="s">
        <v>76</v>
      </c>
      <c r="B60" s="7" t="s">
        <v>128</v>
      </c>
      <c r="C60" s="8">
        <v>30127.919999999998</v>
      </c>
      <c r="D60" s="8">
        <v>30127.919999999998</v>
      </c>
      <c r="E60" s="8">
        <v>21896.38</v>
      </c>
      <c r="F60" s="36">
        <f t="shared" si="7"/>
        <v>0.72678034195523633</v>
      </c>
      <c r="G60" s="36">
        <f t="shared" si="9"/>
        <v>0.72678034195523633</v>
      </c>
    </row>
    <row r="61" spans="1:7" ht="72" x14ac:dyDescent="0.25">
      <c r="A61" s="17" t="s">
        <v>77</v>
      </c>
      <c r="B61" s="2" t="s">
        <v>148</v>
      </c>
      <c r="C61" s="3">
        <f>SUM(C64:C67)</f>
        <v>8346.7200000000012</v>
      </c>
      <c r="D61" s="3">
        <f>SUM(D64:D67)</f>
        <v>8346.7200000000012</v>
      </c>
      <c r="E61" s="3">
        <f>SUM(E64:E67)</f>
        <v>5661.57</v>
      </c>
      <c r="F61" s="36">
        <f t="shared" si="7"/>
        <v>0.67829878083846096</v>
      </c>
      <c r="G61" s="36">
        <f t="shared" si="9"/>
        <v>0.67829878083846096</v>
      </c>
    </row>
    <row r="62" spans="1:7" ht="54.75" customHeight="1" x14ac:dyDescent="0.25">
      <c r="A62" s="51" t="s">
        <v>78</v>
      </c>
      <c r="B62" s="5" t="s">
        <v>35</v>
      </c>
      <c r="C62" s="6">
        <v>0</v>
      </c>
      <c r="D62" s="6">
        <v>0</v>
      </c>
      <c r="E62" s="6">
        <v>0</v>
      </c>
      <c r="F62" s="34" t="s">
        <v>44</v>
      </c>
      <c r="G62" s="34" t="s">
        <v>44</v>
      </c>
    </row>
    <row r="63" spans="1:7" ht="54.75" customHeight="1" x14ac:dyDescent="0.25">
      <c r="A63" s="52"/>
      <c r="B63" s="5" t="s">
        <v>36</v>
      </c>
      <c r="C63" s="6">
        <v>0</v>
      </c>
      <c r="D63" s="6">
        <v>0</v>
      </c>
      <c r="E63" s="6">
        <v>0</v>
      </c>
      <c r="F63" s="34" t="s">
        <v>44</v>
      </c>
      <c r="G63" s="34" t="s">
        <v>44</v>
      </c>
    </row>
    <row r="64" spans="1:7" ht="38.25" customHeight="1" x14ac:dyDescent="0.25">
      <c r="A64" s="15" t="s">
        <v>79</v>
      </c>
      <c r="B64" s="7" t="s">
        <v>22</v>
      </c>
      <c r="C64" s="8">
        <v>5233.2</v>
      </c>
      <c r="D64" s="8">
        <v>5233.2</v>
      </c>
      <c r="E64" s="8">
        <v>3391.72</v>
      </c>
      <c r="F64" s="36">
        <f t="shared" ref="F64:F88" si="10">SUM(E64/C64)</f>
        <v>0.64811587556370864</v>
      </c>
      <c r="G64" s="36">
        <f t="shared" ref="G64:G88" si="11">SUM(E64/D64)</f>
        <v>0.64811587556370864</v>
      </c>
    </row>
    <row r="65" spans="1:9" ht="38.25" customHeight="1" x14ac:dyDescent="0.25">
      <c r="A65" s="15" t="s">
        <v>80</v>
      </c>
      <c r="B65" s="7" t="s">
        <v>23</v>
      </c>
      <c r="C65" s="8">
        <v>405.14</v>
      </c>
      <c r="D65" s="8">
        <v>405.14</v>
      </c>
      <c r="E65" s="8">
        <v>13.85</v>
      </c>
      <c r="F65" s="36">
        <f t="shared" si="10"/>
        <v>3.4185713580490697E-2</v>
      </c>
      <c r="G65" s="36">
        <f t="shared" si="11"/>
        <v>3.4185713580490697E-2</v>
      </c>
    </row>
    <row r="66" spans="1:9" ht="54" x14ac:dyDescent="0.25">
      <c r="A66" s="15" t="s">
        <v>81</v>
      </c>
      <c r="B66" s="7" t="s">
        <v>24</v>
      </c>
      <c r="C66" s="8">
        <v>1017.38</v>
      </c>
      <c r="D66" s="8">
        <v>1017.38</v>
      </c>
      <c r="E66" s="8">
        <v>1000</v>
      </c>
      <c r="F66" s="36">
        <f t="shared" si="10"/>
        <v>0.98291690420491851</v>
      </c>
      <c r="G66" s="36">
        <f t="shared" si="11"/>
        <v>0.98291690420491851</v>
      </c>
    </row>
    <row r="67" spans="1:9" ht="54" x14ac:dyDescent="0.25">
      <c r="A67" s="15" t="s">
        <v>82</v>
      </c>
      <c r="B67" s="7" t="s">
        <v>25</v>
      </c>
      <c r="C67" s="8">
        <v>1691</v>
      </c>
      <c r="D67" s="8">
        <v>1691</v>
      </c>
      <c r="E67" s="8">
        <v>1256</v>
      </c>
      <c r="F67" s="36">
        <f t="shared" si="10"/>
        <v>0.74275576581904201</v>
      </c>
      <c r="G67" s="36">
        <f t="shared" si="11"/>
        <v>0.74275576581904201</v>
      </c>
    </row>
    <row r="68" spans="1:9" ht="90" x14ac:dyDescent="0.25">
      <c r="A68" s="17" t="s">
        <v>83</v>
      </c>
      <c r="B68" s="2" t="s">
        <v>129</v>
      </c>
      <c r="C68" s="3">
        <f>SUM(C71:C72)</f>
        <v>136908.35</v>
      </c>
      <c r="D68" s="3">
        <f>SUM(D71:D72)</f>
        <v>137408.35</v>
      </c>
      <c r="E68" s="3">
        <f>SUM(E71:E72)</f>
        <v>115464.03</v>
      </c>
      <c r="F68" s="36">
        <f t="shared" si="10"/>
        <v>0.84336733296398647</v>
      </c>
      <c r="G68" s="36">
        <f t="shared" si="11"/>
        <v>0.8402984971437325</v>
      </c>
    </row>
    <row r="69" spans="1:9" ht="58.5" customHeight="1" x14ac:dyDescent="0.25">
      <c r="A69" s="51" t="s">
        <v>84</v>
      </c>
      <c r="B69" s="5" t="s">
        <v>35</v>
      </c>
      <c r="C69" s="6">
        <v>17315.599999999999</v>
      </c>
      <c r="D69" s="6">
        <v>17815.599999999999</v>
      </c>
      <c r="E69" s="6">
        <v>15764.55</v>
      </c>
      <c r="F69" s="34">
        <f t="shared" si="10"/>
        <v>0.91042470373536011</v>
      </c>
      <c r="G69" s="34">
        <f t="shared" si="11"/>
        <v>0.88487336940658756</v>
      </c>
    </row>
    <row r="70" spans="1:9" ht="58.5" customHeight="1" x14ac:dyDescent="0.25">
      <c r="A70" s="52"/>
      <c r="B70" s="5" t="s">
        <v>36</v>
      </c>
      <c r="C70" s="6">
        <v>105661.8</v>
      </c>
      <c r="D70" s="6">
        <v>105661.8</v>
      </c>
      <c r="E70" s="6">
        <v>89609.91</v>
      </c>
      <c r="F70" s="34">
        <f t="shared" si="10"/>
        <v>0.84808237224805938</v>
      </c>
      <c r="G70" s="34">
        <f t="shared" si="11"/>
        <v>0.84808237224805938</v>
      </c>
    </row>
    <row r="71" spans="1:9" ht="72" x14ac:dyDescent="0.25">
      <c r="A71" s="15" t="s">
        <v>85</v>
      </c>
      <c r="B71" s="7" t="s">
        <v>140</v>
      </c>
      <c r="C71" s="8">
        <v>13930.95</v>
      </c>
      <c r="D71" s="8">
        <v>13930.95</v>
      </c>
      <c r="E71" s="8">
        <v>10089.57</v>
      </c>
      <c r="F71" s="36">
        <f t="shared" si="10"/>
        <v>0.72425570402592787</v>
      </c>
      <c r="G71" s="36">
        <f t="shared" si="11"/>
        <v>0.72425570402592787</v>
      </c>
    </row>
    <row r="72" spans="1:9" ht="54" x14ac:dyDescent="0.25">
      <c r="A72" s="15" t="s">
        <v>86</v>
      </c>
      <c r="B72" s="7" t="s">
        <v>141</v>
      </c>
      <c r="C72" s="8">
        <v>122977.4</v>
      </c>
      <c r="D72" s="8">
        <v>123477.4</v>
      </c>
      <c r="E72" s="8">
        <v>105374.46</v>
      </c>
      <c r="F72" s="36">
        <f t="shared" si="10"/>
        <v>0.8568603662136296</v>
      </c>
      <c r="G72" s="36">
        <f t="shared" si="11"/>
        <v>0.85339066096305893</v>
      </c>
    </row>
    <row r="73" spans="1:9" ht="90" x14ac:dyDescent="0.25">
      <c r="A73" s="17" t="s">
        <v>87</v>
      </c>
      <c r="B73" s="2" t="s">
        <v>130</v>
      </c>
      <c r="C73" s="3">
        <f>SUM(C76:C79)</f>
        <v>161008.21999999997</v>
      </c>
      <c r="D73" s="3">
        <f>SUM(D76:D79)</f>
        <v>161008.21999999997</v>
      </c>
      <c r="E73" s="3">
        <f>SUM(E76:E79)</f>
        <v>130524.01999999999</v>
      </c>
      <c r="F73" s="33">
        <f t="shared" si="10"/>
        <v>0.81066680943370473</v>
      </c>
      <c r="G73" s="33">
        <f t="shared" si="11"/>
        <v>0.81066680943370473</v>
      </c>
    </row>
    <row r="74" spans="1:9" ht="57" customHeight="1" x14ac:dyDescent="0.25">
      <c r="A74" s="51" t="s">
        <v>88</v>
      </c>
      <c r="B74" s="5" t="s">
        <v>35</v>
      </c>
      <c r="C74" s="6">
        <v>0</v>
      </c>
      <c r="D74" s="6">
        <v>0</v>
      </c>
      <c r="E74" s="6">
        <v>0</v>
      </c>
      <c r="F74" s="34" t="s">
        <v>44</v>
      </c>
      <c r="G74" s="34" t="s">
        <v>44</v>
      </c>
    </row>
    <row r="75" spans="1:9" ht="57" customHeight="1" x14ac:dyDescent="0.25">
      <c r="A75" s="52"/>
      <c r="B75" s="5" t="s">
        <v>36</v>
      </c>
      <c r="C75" s="6">
        <v>48888.3</v>
      </c>
      <c r="D75" s="6">
        <v>48888.3</v>
      </c>
      <c r="E75" s="6">
        <v>39913.980000000003</v>
      </c>
      <c r="F75" s="34">
        <f>SUM(E75/C75)</f>
        <v>0.81643215247820033</v>
      </c>
      <c r="G75" s="34">
        <f t="shared" si="11"/>
        <v>0.81643215247820033</v>
      </c>
    </row>
    <row r="76" spans="1:9" ht="36" x14ac:dyDescent="0.25">
      <c r="A76" s="15" t="s">
        <v>89</v>
      </c>
      <c r="B76" s="7" t="s">
        <v>26</v>
      </c>
      <c r="C76" s="8">
        <v>7370.04</v>
      </c>
      <c r="D76" s="8">
        <v>7370.04</v>
      </c>
      <c r="E76" s="8">
        <v>5730.78</v>
      </c>
      <c r="F76" s="36">
        <f>SUM(E76/C76)</f>
        <v>0.77757786931956951</v>
      </c>
      <c r="G76" s="36">
        <f t="shared" si="11"/>
        <v>0.77757786931956951</v>
      </c>
    </row>
    <row r="77" spans="1:9" ht="72" x14ac:dyDescent="0.25">
      <c r="A77" s="15" t="s">
        <v>90</v>
      </c>
      <c r="B77" s="7" t="s">
        <v>142</v>
      </c>
      <c r="C77" s="8">
        <v>1053.29</v>
      </c>
      <c r="D77" s="8">
        <v>1053.29</v>
      </c>
      <c r="E77" s="8">
        <v>862.62</v>
      </c>
      <c r="F77" s="36">
        <f t="shared" si="10"/>
        <v>0.81897673005535043</v>
      </c>
      <c r="G77" s="36">
        <f t="shared" si="11"/>
        <v>0.81897673005535043</v>
      </c>
    </row>
    <row r="78" spans="1:9" ht="54" x14ac:dyDescent="0.25">
      <c r="A78" s="15" t="s">
        <v>91</v>
      </c>
      <c r="B78" s="7" t="s">
        <v>27</v>
      </c>
      <c r="C78" s="8">
        <v>127723.18</v>
      </c>
      <c r="D78" s="8">
        <v>127723.18</v>
      </c>
      <c r="E78" s="8">
        <v>101159.11</v>
      </c>
      <c r="F78" s="36">
        <f t="shared" si="10"/>
        <v>0.79201841044045418</v>
      </c>
      <c r="G78" s="36">
        <f t="shared" si="11"/>
        <v>0.79201841044045418</v>
      </c>
    </row>
    <row r="79" spans="1:9" ht="54" x14ac:dyDescent="0.25">
      <c r="A79" s="15" t="s">
        <v>92</v>
      </c>
      <c r="B79" s="7" t="s">
        <v>28</v>
      </c>
      <c r="C79" s="8">
        <v>24861.71</v>
      </c>
      <c r="D79" s="8">
        <v>24861.71</v>
      </c>
      <c r="E79" s="8">
        <v>22771.51</v>
      </c>
      <c r="F79" s="36">
        <f t="shared" si="10"/>
        <v>0.91592694146943232</v>
      </c>
      <c r="G79" s="36">
        <f t="shared" si="11"/>
        <v>0.91592694146943232</v>
      </c>
    </row>
    <row r="80" spans="1:9" ht="74.25" customHeight="1" x14ac:dyDescent="0.25">
      <c r="A80" s="17" t="s">
        <v>93</v>
      </c>
      <c r="B80" s="12" t="s">
        <v>131</v>
      </c>
      <c r="C80" s="3">
        <f>SUM(C83:C87)</f>
        <v>7621.74</v>
      </c>
      <c r="D80" s="3">
        <f>SUM(D83:D87)</f>
        <v>7621.74</v>
      </c>
      <c r="E80" s="3">
        <f>SUM(E83:E87)</f>
        <v>6370.3099999999995</v>
      </c>
      <c r="F80" s="33">
        <f t="shared" si="10"/>
        <v>0.83580783390669322</v>
      </c>
      <c r="G80" s="33">
        <f t="shared" si="11"/>
        <v>0.83580783390669322</v>
      </c>
      <c r="H80" s="29"/>
      <c r="I80" s="29"/>
    </row>
    <row r="81" spans="1:9" ht="58.5" customHeight="1" x14ac:dyDescent="0.25">
      <c r="A81" s="51" t="s">
        <v>94</v>
      </c>
      <c r="B81" s="5" t="s">
        <v>35</v>
      </c>
      <c r="C81" s="6">
        <v>0</v>
      </c>
      <c r="D81" s="6">
        <v>0</v>
      </c>
      <c r="E81" s="6">
        <v>0</v>
      </c>
      <c r="F81" s="36" t="s">
        <v>44</v>
      </c>
      <c r="G81" s="34" t="s">
        <v>44</v>
      </c>
      <c r="H81" s="29"/>
      <c r="I81" s="29"/>
    </row>
    <row r="82" spans="1:9" ht="54" customHeight="1" x14ac:dyDescent="0.25">
      <c r="A82" s="52"/>
      <c r="B82" s="5" t="s">
        <v>36</v>
      </c>
      <c r="C82" s="6">
        <v>679.1</v>
      </c>
      <c r="D82" s="6">
        <v>679.1</v>
      </c>
      <c r="E82" s="6">
        <v>679.1</v>
      </c>
      <c r="F82" s="36">
        <f t="shared" si="10"/>
        <v>1</v>
      </c>
      <c r="G82" s="34">
        <f t="shared" si="11"/>
        <v>1</v>
      </c>
      <c r="H82" s="29"/>
      <c r="I82" s="29"/>
    </row>
    <row r="83" spans="1:9" s="28" customFormat="1" ht="54" x14ac:dyDescent="0.25">
      <c r="A83" s="16" t="s">
        <v>95</v>
      </c>
      <c r="B83" s="11" t="s">
        <v>143</v>
      </c>
      <c r="C83" s="8">
        <v>750.7</v>
      </c>
      <c r="D83" s="8">
        <f>1072.5-321.8</f>
        <v>750.7</v>
      </c>
      <c r="E83" s="8">
        <v>750.7</v>
      </c>
      <c r="F83" s="36">
        <f t="shared" si="10"/>
        <v>1</v>
      </c>
      <c r="G83" s="36">
        <f t="shared" si="11"/>
        <v>1</v>
      </c>
      <c r="H83" s="29"/>
      <c r="I83" s="29"/>
    </row>
    <row r="84" spans="1:9" ht="72" x14ac:dyDescent="0.25">
      <c r="A84" s="15" t="s">
        <v>96</v>
      </c>
      <c r="B84" s="11" t="s">
        <v>144</v>
      </c>
      <c r="C84" s="8">
        <v>1050</v>
      </c>
      <c r="D84" s="8">
        <v>1050</v>
      </c>
      <c r="E84" s="8">
        <v>939.52</v>
      </c>
      <c r="F84" s="36">
        <f t="shared" si="10"/>
        <v>0.89478095238095234</v>
      </c>
      <c r="G84" s="36">
        <f t="shared" si="11"/>
        <v>0.89478095238095234</v>
      </c>
      <c r="H84" s="29"/>
      <c r="I84" s="29"/>
    </row>
    <row r="85" spans="1:9" ht="72" x14ac:dyDescent="0.25">
      <c r="A85" s="15" t="s">
        <v>97</v>
      </c>
      <c r="B85" s="11" t="s">
        <v>132</v>
      </c>
      <c r="C85" s="8">
        <v>558.5</v>
      </c>
      <c r="D85" s="8">
        <v>558.5</v>
      </c>
      <c r="E85" s="8">
        <v>300</v>
      </c>
      <c r="F85" s="36">
        <f t="shared" si="10"/>
        <v>0.53715308863025968</v>
      </c>
      <c r="G85" s="36">
        <f t="shared" si="11"/>
        <v>0.53715308863025968</v>
      </c>
      <c r="H85" s="29"/>
      <c r="I85" s="29"/>
    </row>
    <row r="86" spans="1:9" ht="72" x14ac:dyDescent="0.25">
      <c r="A86" s="15" t="s">
        <v>98</v>
      </c>
      <c r="B86" s="11" t="s">
        <v>145</v>
      </c>
      <c r="C86" s="8">
        <v>4970.8</v>
      </c>
      <c r="D86" s="8">
        <v>4970.8</v>
      </c>
      <c r="E86" s="8">
        <v>4088.35</v>
      </c>
      <c r="F86" s="36">
        <f t="shared" si="10"/>
        <v>0.82247324374346176</v>
      </c>
      <c r="G86" s="36">
        <f t="shared" si="11"/>
        <v>0.82247324374346176</v>
      </c>
      <c r="H86" s="29"/>
      <c r="I86" s="29"/>
    </row>
    <row r="87" spans="1:9" ht="73.5" customHeight="1" x14ac:dyDescent="0.25">
      <c r="A87" s="15" t="s">
        <v>99</v>
      </c>
      <c r="B87" s="11" t="s">
        <v>133</v>
      </c>
      <c r="C87" s="8">
        <v>291.74</v>
      </c>
      <c r="D87" s="8">
        <v>291.74</v>
      </c>
      <c r="E87" s="8">
        <v>291.74</v>
      </c>
      <c r="F87" s="36">
        <f t="shared" si="10"/>
        <v>1</v>
      </c>
      <c r="G87" s="36">
        <f t="shared" si="11"/>
        <v>1</v>
      </c>
      <c r="H87" s="29"/>
      <c r="I87" s="29"/>
    </row>
    <row r="88" spans="1:9" ht="72" x14ac:dyDescent="0.25">
      <c r="A88" s="18" t="s">
        <v>100</v>
      </c>
      <c r="B88" s="12" t="s">
        <v>134</v>
      </c>
      <c r="C88" s="3">
        <f>SUM(C91:C93)</f>
        <v>20099.169999999998</v>
      </c>
      <c r="D88" s="3">
        <f>SUM(D91:D93)</f>
        <v>20099.169999999998</v>
      </c>
      <c r="E88" s="3">
        <f>SUM(E91:E93)</f>
        <v>13930.34</v>
      </c>
      <c r="F88" s="33">
        <f t="shared" si="10"/>
        <v>0.69308036102983361</v>
      </c>
      <c r="G88" s="33">
        <f t="shared" si="11"/>
        <v>0.69308036102983361</v>
      </c>
    </row>
    <row r="89" spans="1:9" ht="57.75" customHeight="1" x14ac:dyDescent="0.25">
      <c r="A89" s="49" t="s">
        <v>101</v>
      </c>
      <c r="B89" s="5" t="s">
        <v>35</v>
      </c>
      <c r="C89" s="6">
        <v>0</v>
      </c>
      <c r="D89" s="6">
        <v>0</v>
      </c>
      <c r="E89" s="6">
        <v>0</v>
      </c>
      <c r="F89" s="34" t="s">
        <v>44</v>
      </c>
      <c r="G89" s="34" t="s">
        <v>44</v>
      </c>
    </row>
    <row r="90" spans="1:9" ht="54.75" customHeight="1" x14ac:dyDescent="0.25">
      <c r="A90" s="50"/>
      <c r="B90" s="5" t="s">
        <v>36</v>
      </c>
      <c r="C90" s="6">
        <v>0</v>
      </c>
      <c r="D90" s="6">
        <v>0</v>
      </c>
      <c r="E90" s="6">
        <v>0</v>
      </c>
      <c r="F90" s="34" t="s">
        <v>44</v>
      </c>
      <c r="G90" s="34" t="s">
        <v>44</v>
      </c>
    </row>
    <row r="91" spans="1:9" ht="36" x14ac:dyDescent="0.25">
      <c r="A91" s="16" t="s">
        <v>102</v>
      </c>
      <c r="B91" s="11" t="s">
        <v>29</v>
      </c>
      <c r="C91" s="8">
        <v>2.35</v>
      </c>
      <c r="D91" s="8">
        <v>2.35</v>
      </c>
      <c r="E91" s="8">
        <v>1.74</v>
      </c>
      <c r="F91" s="36">
        <f t="shared" ref="F91:F94" si="12">SUM(E91/C91)</f>
        <v>0.74042553191489358</v>
      </c>
      <c r="G91" s="36">
        <f t="shared" ref="G91:G94" si="13">SUM(E91/D91)</f>
        <v>0.74042553191489358</v>
      </c>
    </row>
    <row r="92" spans="1:9" ht="54" x14ac:dyDescent="0.25">
      <c r="A92" s="16" t="s">
        <v>103</v>
      </c>
      <c r="B92" s="11" t="s">
        <v>30</v>
      </c>
      <c r="C92" s="8">
        <v>1709.66</v>
      </c>
      <c r="D92" s="8">
        <v>1709.66</v>
      </c>
      <c r="E92" s="8">
        <v>716.1</v>
      </c>
      <c r="F92" s="36">
        <f t="shared" si="12"/>
        <v>0.4188552109776213</v>
      </c>
      <c r="G92" s="36">
        <f t="shared" si="13"/>
        <v>0.4188552109776213</v>
      </c>
    </row>
    <row r="93" spans="1:9" ht="74.25" customHeight="1" x14ac:dyDescent="0.25">
      <c r="A93" s="16" t="s">
        <v>104</v>
      </c>
      <c r="B93" s="11" t="s">
        <v>135</v>
      </c>
      <c r="C93" s="8">
        <v>18387.16</v>
      </c>
      <c r="D93" s="8">
        <v>18387.16</v>
      </c>
      <c r="E93" s="8">
        <v>13212.5</v>
      </c>
      <c r="F93" s="36">
        <f t="shared" si="12"/>
        <v>0.71857209052403959</v>
      </c>
      <c r="G93" s="36">
        <f t="shared" si="13"/>
        <v>0.71857209052403959</v>
      </c>
    </row>
    <row r="94" spans="1:9" ht="90" x14ac:dyDescent="0.25">
      <c r="A94" s="18" t="s">
        <v>105</v>
      </c>
      <c r="B94" s="12" t="s">
        <v>149</v>
      </c>
      <c r="C94" s="3">
        <f>SUM(C97:C98)</f>
        <v>84836.25</v>
      </c>
      <c r="D94" s="3">
        <f t="shared" ref="D94:E94" si="14">SUM(D97:D98)</f>
        <v>84836.25</v>
      </c>
      <c r="E94" s="3">
        <f t="shared" si="14"/>
        <v>81083.58</v>
      </c>
      <c r="F94" s="36">
        <f t="shared" si="12"/>
        <v>0.95576572514697433</v>
      </c>
      <c r="G94" s="36">
        <f t="shared" si="13"/>
        <v>0.95576572514697433</v>
      </c>
    </row>
    <row r="95" spans="1:9" ht="55.5" customHeight="1" x14ac:dyDescent="0.25">
      <c r="A95" s="53" t="s">
        <v>106</v>
      </c>
      <c r="B95" s="5" t="s">
        <v>35</v>
      </c>
      <c r="C95" s="6">
        <v>0</v>
      </c>
      <c r="D95" s="6">
        <v>0</v>
      </c>
      <c r="E95" s="6">
        <v>0</v>
      </c>
      <c r="F95" s="36" t="s">
        <v>44</v>
      </c>
      <c r="G95" s="36" t="s">
        <v>44</v>
      </c>
    </row>
    <row r="96" spans="1:9" ht="55.5" customHeight="1" x14ac:dyDescent="0.25">
      <c r="A96" s="54"/>
      <c r="B96" s="5" t="s">
        <v>36</v>
      </c>
      <c r="C96" s="6">
        <v>0</v>
      </c>
      <c r="D96" s="6">
        <v>0</v>
      </c>
      <c r="E96" s="6">
        <v>0</v>
      </c>
      <c r="F96" s="36" t="s">
        <v>44</v>
      </c>
      <c r="G96" s="36" t="s">
        <v>44</v>
      </c>
    </row>
    <row r="97" spans="1:7" ht="54" x14ac:dyDescent="0.25">
      <c r="A97" s="20" t="s">
        <v>107</v>
      </c>
      <c r="B97" s="7" t="s">
        <v>119</v>
      </c>
      <c r="C97" s="8">
        <v>0</v>
      </c>
      <c r="D97" s="8">
        <v>0</v>
      </c>
      <c r="E97" s="8">
        <v>0</v>
      </c>
      <c r="F97" s="34" t="s">
        <v>44</v>
      </c>
      <c r="G97" s="36" t="s">
        <v>44</v>
      </c>
    </row>
    <row r="98" spans="1:7" ht="60.75" customHeight="1" x14ac:dyDescent="0.25">
      <c r="A98" s="20" t="s">
        <v>108</v>
      </c>
      <c r="B98" s="7" t="s">
        <v>120</v>
      </c>
      <c r="C98" s="8">
        <v>84836.25</v>
      </c>
      <c r="D98" s="8">
        <v>84836.25</v>
      </c>
      <c r="E98" s="8">
        <v>81083.58</v>
      </c>
      <c r="F98" s="36">
        <f t="shared" ref="F98" si="15">SUM(E98/C98)</f>
        <v>0.95576572514697433</v>
      </c>
      <c r="G98" s="36">
        <f t="shared" ref="G98" si="16">SUM(E98/D98)</f>
        <v>0.95576572514697433</v>
      </c>
    </row>
    <row r="99" spans="1:7" ht="93.75" customHeight="1" x14ac:dyDescent="0.25">
      <c r="A99" s="18" t="s">
        <v>109</v>
      </c>
      <c r="B99" s="12" t="s">
        <v>150</v>
      </c>
      <c r="C99" s="3">
        <v>277.95999999999998</v>
      </c>
      <c r="D99" s="3">
        <v>277.95999999999998</v>
      </c>
      <c r="E99" s="3">
        <v>141.29</v>
      </c>
      <c r="F99" s="33">
        <f t="shared" ref="F99" si="17">SUM(E99/C99)</f>
        <v>0.50831054828032807</v>
      </c>
      <c r="G99" s="33">
        <f t="shared" ref="G99" si="18">SUM(E99/D99)</f>
        <v>0.50831054828032807</v>
      </c>
    </row>
    <row r="100" spans="1:7" ht="58.5" customHeight="1" x14ac:dyDescent="0.25">
      <c r="A100" s="49" t="s">
        <v>110</v>
      </c>
      <c r="B100" s="5" t="s">
        <v>35</v>
      </c>
      <c r="C100" s="6">
        <v>0</v>
      </c>
      <c r="D100" s="6">
        <v>0</v>
      </c>
      <c r="E100" s="6">
        <v>0</v>
      </c>
      <c r="F100" s="34" t="s">
        <v>44</v>
      </c>
      <c r="G100" s="34" t="s">
        <v>44</v>
      </c>
    </row>
    <row r="101" spans="1:7" ht="58.5" customHeight="1" x14ac:dyDescent="0.25">
      <c r="A101" s="50"/>
      <c r="B101" s="5" t="s">
        <v>36</v>
      </c>
      <c r="C101" s="6">
        <v>0</v>
      </c>
      <c r="D101" s="6">
        <v>0</v>
      </c>
      <c r="E101" s="6">
        <v>0</v>
      </c>
      <c r="F101" s="34" t="s">
        <v>44</v>
      </c>
      <c r="G101" s="34" t="s">
        <v>44</v>
      </c>
    </row>
    <row r="102" spans="1:7" ht="108" x14ac:dyDescent="0.25">
      <c r="A102" s="18" t="s">
        <v>111</v>
      </c>
      <c r="B102" s="12" t="s">
        <v>151</v>
      </c>
      <c r="C102" s="3">
        <v>145.4</v>
      </c>
      <c r="D102" s="3">
        <v>145.4</v>
      </c>
      <c r="E102" s="3">
        <v>145.4</v>
      </c>
      <c r="F102" s="33">
        <f t="shared" ref="F102" si="19">SUM(E102/C102)</f>
        <v>1</v>
      </c>
      <c r="G102" s="33">
        <f t="shared" ref="G102" si="20">SUM(E102/D102)</f>
        <v>1</v>
      </c>
    </row>
    <row r="103" spans="1:7" ht="58.5" customHeight="1" x14ac:dyDescent="0.25">
      <c r="A103" s="51" t="s">
        <v>112</v>
      </c>
      <c r="B103" s="5" t="s">
        <v>35</v>
      </c>
      <c r="C103" s="8">
        <v>0</v>
      </c>
      <c r="D103" s="8">
        <v>0</v>
      </c>
      <c r="E103" s="8">
        <v>0</v>
      </c>
      <c r="F103" s="36" t="s">
        <v>44</v>
      </c>
      <c r="G103" s="36" t="s">
        <v>44</v>
      </c>
    </row>
    <row r="104" spans="1:7" ht="58.5" customHeight="1" x14ac:dyDescent="0.25">
      <c r="A104" s="52"/>
      <c r="B104" s="13" t="s">
        <v>36</v>
      </c>
      <c r="C104" s="8">
        <v>0</v>
      </c>
      <c r="D104" s="8">
        <v>0</v>
      </c>
      <c r="E104" s="8">
        <v>0</v>
      </c>
      <c r="F104" s="36" t="s">
        <v>44</v>
      </c>
      <c r="G104" s="36" t="s">
        <v>44</v>
      </c>
    </row>
    <row r="106" spans="1:7" x14ac:dyDescent="0.25">
      <c r="B106" s="23" t="s">
        <v>113</v>
      </c>
      <c r="C106" s="43" t="s">
        <v>114</v>
      </c>
      <c r="D106" s="43"/>
    </row>
  </sheetData>
  <mergeCells count="19">
    <mergeCell ref="A103:A104"/>
    <mergeCell ref="A81:A82"/>
    <mergeCell ref="A74:A75"/>
    <mergeCell ref="C106:D106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2023-11-03T08:32:30Z</cp:lastPrinted>
  <dcterms:created xsi:type="dcterms:W3CDTF">2015-10-02T05:38:20Z</dcterms:created>
  <dcterms:modified xsi:type="dcterms:W3CDTF">2023-11-03T08:32:48Z</dcterms:modified>
</cp:coreProperties>
</file>