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E50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<sst xmlns="http://schemas.openxmlformats.org/spreadsheetml/2006/main" count="344" uniqueCount="202">
  <si>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</si>
  <si>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</si>
  <si>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</si>
  <si>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</si>
  <si>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</si>
  <si>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</si>
  <si>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</si>
  <si>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</si>
  <si>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</si>
  <si>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</si>
  <si>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</si>
  <si>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</si>
  <si>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</si>
  <si>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</si>
  <si>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</si>
  <si>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</si>
  <si>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</si>
  <si>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</si>
  <si>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</si>
  <si>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</si>
  <si>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</si>
  <si>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</si>
  <si>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</si>
  <si>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</si>
  <si>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</si>
  <si>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</si>
  <si>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</si>
  <si>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</si>
  <si>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</si>
  <si>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</si>
  <si>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</si>
  <si>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</si>
  <si>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</si>
  <si>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</si>
  <si>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</si>
  <si>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</si>
  <si>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</si>
  <si>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</si>
  <si>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</si>
  <si>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</si>
  <si>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</si>
  <si>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</si>
  <si>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</si>
  <si>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</si>
  <si>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</si>
  <si>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</si>
  <si>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</si>
  <si>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</si>
  <si>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</si>
  <si>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</si>
  <si>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</si>
  <si>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</si>
  <si>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</si>
  <si>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</si>
  <si>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</si>
  <si>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</si>
  <si>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</si>
  <si>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</si>
  <si>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</si>
  <si>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</si>
  <si>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</si>
  <si>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</si>
  <si>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</si>
  <si>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</si>
  <si>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</si>
  <si>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</si>
  <si>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</si>
  <si>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</si>
  <si>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</si>
  <si>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</si>
  <si>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</si>
  <si>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</si>
  <si>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</si>
  <si>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</si>
  <si>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</si>
  <si>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</si>
  <si>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</si>
  <si>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</si>
  <si>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</si>
  <si>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</si>
  <si>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</si>
  <si>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</si>
  <si>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</si>
  <si>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</si>
  <si>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</si>
  <si>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</si>
  <si>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</si>
  <si>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</si>
  <si>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</si>
  <si>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</si>
  <si>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</si>
  <si>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</si>
  <si>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</si>
  <si>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</si>
  <si>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</si>
  <si>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</si>
  <si>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</si>
  <si>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</si>
  <si>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</si>
  <si>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</si>
  <si>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</si>
  <si>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</si>
  <si>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</si>
  <si>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</si>
  <si>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</si>
  <si>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</si>
  <si>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</si>
  <si>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</si>
  <si>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</si>
  <si>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</si>
  <si>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</si>
  <si>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</si>
  <si>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</si>
  <si>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</si>
  <si>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</si>
  <si>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</si>
  <si>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</si>
  <si>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</si>
  <si>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</si>
  <si>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</si>
  <si>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</si>
  <si>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</si>
  <si>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</si>
  <si>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</si>
  <si>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</si>
  <si>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</si>
  <si>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</si>
  <si>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</si>
  <si>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</si>
  <si>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</si>
  <si>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</si>
  <si>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</si>
  <si>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</si>
  <si>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</si>
  <si>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</si>
  <si>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</si>
  <si>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</si>
  <si>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</si>
  <si>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</si>
  <si>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</si>
  <si>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</si>
  <si>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</si>
  <si>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</si>
  <si>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</si>
  <si>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</si>
  <si>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</si>
  <si>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</si>
  <si>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</si>
  <si>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</si>
  <si>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</si>
  <si>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</si>
  <si>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</si>
  <si>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</si>
  <si>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</si>
  <si>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</si>
  <si>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</si>
  <si>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</si>
  <si>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</si>
  <si>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</si>
  <si>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</si>
  <si>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</si>
  <si>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</si>
  <si>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</si>
  <si>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</si>
  <si>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</si>
  <si>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</si>
  <si>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</si>
  <si>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</si>
  <si>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</si>
  <si>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</si>
  <si>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</si>
  <si>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</si>
  <si>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</si>
  <si>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</si>
  <si>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</si>
  <si>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</si>
  <si>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</si>
  <si>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</si>
  <si>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</si>
  <si>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</si>
  <si>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</si>
  <si>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</si>
  <si>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</si>
  <si>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</si>
  <si>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</si>
  <si>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</si>
  <si>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</si>
  <si>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</si>
  <si>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</si>
  <si>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</si>
  <si>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</si>
  <si>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</si>
  <si>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</si>
  <si>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</si>
  <si>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</si>
  <si>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</si>
  <si>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</si>
  <si>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</si>
  <si>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</si>
  <si>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</si>
  <si>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</si>
  <si>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ноябрь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</si>
</sst>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zoomScale="80" zoomScaleSheetLayoutView="80" workbookViewId="0">
      <selection activeCell="T7" sqref="T7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8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6"/>
      <c r="M1" s="60"/>
    </row>
    <row r="2" spans="1:21" ht="17.25" customHeight="1" x14ac:dyDescent="0.25">
      <c r="A2" s="97" t="s">
        <v>201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6"/>
      <c r="M3" s="60" t="s">
        <v>1</v>
      </c>
    </row>
    <row r="4" spans="1:21" ht="27.75" customHeight="1" x14ac:dyDescent="0.25">
      <c r="A4" s="98" t="s">
        <v>2</v>
      </c>
      <c r="B4" s="99" t="s">
        <v>3</v>
      </c>
      <c r="C4" s="101" t="s">
        <v>9</v>
      </c>
      <c r="D4" s="100" t="s">
        <v>23</v>
      </c>
      <c r="E4" s="100"/>
      <c r="F4" s="100" t="s">
        <v>24</v>
      </c>
      <c r="G4" s="100"/>
      <c r="H4" s="100" t="s">
        <v>4</v>
      </c>
      <c r="I4" s="100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8"/>
      <c r="B5" s="99"/>
      <c r="C5" s="102"/>
      <c r="D5" s="89" t="s">
        <v>7</v>
      </c>
      <c r="E5" s="89" t="s">
        <v>8</v>
      </c>
      <c r="F5" s="89" t="s">
        <v>7</v>
      </c>
      <c r="G5" s="89" t="s">
        <v>8</v>
      </c>
      <c r="H5" s="89" t="s">
        <v>7</v>
      </c>
      <c r="I5" s="89" t="s">
        <v>8</v>
      </c>
      <c r="J5" s="61" t="s">
        <v>7</v>
      </c>
      <c r="K5" s="61" t="s">
        <v>8</v>
      </c>
      <c r="L5" s="87" t="s">
        <v>7</v>
      </c>
      <c r="M5" s="61" t="s">
        <v>8</v>
      </c>
      <c r="S5" s="7"/>
      <c r="T5" s="7"/>
      <c r="U5" s="7"/>
    </row>
    <row r="6" spans="1:21" ht="33" customHeight="1" x14ac:dyDescent="0.25">
      <c r="A6" s="98"/>
      <c r="B6" s="99"/>
      <c r="C6" s="103"/>
      <c r="D6" s="89" t="s">
        <v>198</v>
      </c>
      <c r="E6" s="89" t="s">
        <v>198</v>
      </c>
      <c r="F6" s="89" t="s">
        <v>198</v>
      </c>
      <c r="G6" s="89" t="s">
        <v>198</v>
      </c>
      <c r="H6" s="89" t="s">
        <v>198</v>
      </c>
      <c r="I6" s="89" t="s">
        <v>198</v>
      </c>
      <c r="J6" s="78" t="s">
        <v>198</v>
      </c>
      <c r="K6" s="78" t="s">
        <v>198</v>
      </c>
      <c r="L6" s="85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18428.379999999997</v>
      </c>
      <c r="E7" s="62">
        <f>SUM(E8+E12+E16+E20+E23+E30+E35+E40+E45+E50+E53+E58+E64+E68+E71+E72)</f>
        <v>17864.239999999998</v>
      </c>
      <c r="F7" s="62">
        <f t="shared" ref="F7:K7" si="0">SUM(F8+F12+F16+F20+F23+F30+F35+F40+F45+F50+F53+F58+F64+F68+F71+F72)</f>
        <v>1262572.3900000001</v>
      </c>
      <c r="G7" s="62">
        <f t="shared" si="0"/>
        <v>1034510.12</v>
      </c>
      <c r="H7" s="62">
        <f>SUM(H8+H12+H16+H20+H23+H30+H35+H40+H45+H50+H53+H58+H64+H68+H71+H72)</f>
        <v>1406744.1799999997</v>
      </c>
      <c r="I7" s="62">
        <f t="shared" si="0"/>
        <v>1072867.7099999997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2694625.9099999997</v>
      </c>
      <c r="M7" s="62">
        <f>SUM(M8+M12+M16+M20+M23+M30+M35+M40+M45+M50+M53+M58+M64+M68+M71+M72)</f>
        <v>2125881.6399999997</v>
      </c>
      <c r="N7" s="7">
        <f>L7-J7</f>
        <v>2687744.9499999997</v>
      </c>
      <c r="O7" s="7">
        <f>M7-K7</f>
        <v>2125242.0699999998</v>
      </c>
      <c r="P7" s="2"/>
      <c r="Q7" s="17">
        <f>L7-J7</f>
        <v>2687744.9499999997</v>
      </c>
      <c r="R7" s="17">
        <f>M7-K7</f>
        <v>2125242.0699999998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1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423.32</v>
      </c>
      <c r="H8" s="35">
        <f>SUM(H9:H11)</f>
        <v>100214.76</v>
      </c>
      <c r="I8" s="35">
        <f>SUM(I9:I11)</f>
        <v>76462.26999999999</v>
      </c>
      <c r="J8" s="62">
        <f t="shared" si="1"/>
        <v>0</v>
      </c>
      <c r="K8" s="62">
        <f t="shared" si="1"/>
        <v>0</v>
      </c>
      <c r="L8" s="62">
        <f>SUM(L9:L11)</f>
        <v>100701.36</v>
      </c>
      <c r="M8" s="62">
        <f t="shared" si="1"/>
        <v>76895.59</v>
      </c>
      <c r="T8" s="7"/>
    </row>
    <row r="9" spans="1:21" ht="28.5" x14ac:dyDescent="0.25">
      <c r="A9" s="37" t="s">
        <v>25</v>
      </c>
      <c r="B9" s="38" t="s">
        <v>71</v>
      </c>
      <c r="C9" s="91"/>
      <c r="D9" s="39">
        <v>0</v>
      </c>
      <c r="E9" s="39">
        <v>0</v>
      </c>
      <c r="F9" s="39">
        <v>0</v>
      </c>
      <c r="G9" s="39">
        <v>0</v>
      </c>
      <c r="H9" s="39">
        <v>239</v>
      </c>
      <c r="I9" s="39">
        <v>204.79</v>
      </c>
      <c r="J9" s="63">
        <v>0</v>
      </c>
      <c r="K9" s="63">
        <v>0</v>
      </c>
      <c r="L9" s="63">
        <f>SUM(D9+F9+H9+J9)</f>
        <v>239</v>
      </c>
      <c r="M9" s="63">
        <f>SUM(E9+G9+I9+K9)</f>
        <v>204.79</v>
      </c>
    </row>
    <row r="10" spans="1:21" ht="42.75" x14ac:dyDescent="0.25">
      <c r="A10" s="37" t="s">
        <v>26</v>
      </c>
      <c r="B10" s="38" t="s">
        <v>185</v>
      </c>
      <c r="C10" s="91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423.32</v>
      </c>
      <c r="H11" s="39">
        <v>99955.76</v>
      </c>
      <c r="I11" s="39">
        <v>76237.48</v>
      </c>
      <c r="J11" s="63">
        <v>0</v>
      </c>
      <c r="K11" s="63">
        <v>0</v>
      </c>
      <c r="L11" s="63">
        <f>SUM(D11+F11+H11+J11)</f>
        <v>100442.36</v>
      </c>
      <c r="M11" s="63">
        <f>SUM(E11+G11+I11+K11)</f>
        <v>76670.8</v>
      </c>
    </row>
    <row r="12" spans="1:21" ht="60" customHeight="1" x14ac:dyDescent="0.25">
      <c r="A12" s="36">
        <v>2</v>
      </c>
      <c r="B12" s="34" t="s">
        <v>169</v>
      </c>
      <c r="C12" s="91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11903.310000000001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11903.310000000001</v>
      </c>
    </row>
    <row r="13" spans="1:21" ht="47.25" customHeight="1" x14ac:dyDescent="0.25">
      <c r="A13" s="37" t="s">
        <v>28</v>
      </c>
      <c r="B13" s="38" t="s">
        <v>72</v>
      </c>
      <c r="C13" s="91"/>
      <c r="D13" s="39">
        <v>0</v>
      </c>
      <c r="E13" s="39">
        <v>0</v>
      </c>
      <c r="F13" s="39">
        <v>0</v>
      </c>
      <c r="G13" s="39">
        <v>0</v>
      </c>
      <c r="H13" s="39">
        <v>8160.52</v>
      </c>
      <c r="I13" s="39">
        <v>6342.97</v>
      </c>
      <c r="J13" s="63">
        <v>0</v>
      </c>
      <c r="K13" s="63">
        <v>0</v>
      </c>
      <c r="L13" s="63">
        <f t="shared" si="2"/>
        <v>8160.52</v>
      </c>
      <c r="M13" s="63">
        <f t="shared" si="3"/>
        <v>6342.97</v>
      </c>
    </row>
    <row r="14" spans="1:21" ht="30.75" customHeight="1" x14ac:dyDescent="0.25">
      <c r="A14" s="37" t="s">
        <v>29</v>
      </c>
      <c r="B14" s="38" t="s">
        <v>73</v>
      </c>
      <c r="C14" s="91"/>
      <c r="D14" s="39">
        <v>0</v>
      </c>
      <c r="E14" s="39">
        <v>0</v>
      </c>
      <c r="F14" s="39">
        <v>0</v>
      </c>
      <c r="G14" s="39">
        <v>0</v>
      </c>
      <c r="H14" s="39">
        <v>4678.1899999999996</v>
      </c>
      <c r="I14" s="39">
        <v>3527.34</v>
      </c>
      <c r="J14" s="63">
        <v>0</v>
      </c>
      <c r="K14" s="63">
        <v>0</v>
      </c>
      <c r="L14" s="63">
        <f t="shared" si="2"/>
        <v>4678.1899999999996</v>
      </c>
      <c r="M14" s="63">
        <f t="shared" si="3"/>
        <v>3527.34</v>
      </c>
    </row>
    <row r="15" spans="1:21" ht="47.25" customHeight="1" x14ac:dyDescent="0.25">
      <c r="A15" s="37" t="s">
        <v>30</v>
      </c>
      <c r="B15" s="38" t="s">
        <v>74</v>
      </c>
      <c r="C15" s="91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1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197735.83</v>
      </c>
      <c r="H16" s="41">
        <f>SUM(H17:H19)</f>
        <v>17267.919999999998</v>
      </c>
      <c r="I16" s="41">
        <f>SUM(I17:I19)</f>
        <v>11797.900000000001</v>
      </c>
      <c r="J16" s="64">
        <f t="shared" si="5"/>
        <v>0</v>
      </c>
      <c r="K16" s="64">
        <f t="shared" si="5"/>
        <v>0</v>
      </c>
      <c r="L16" s="62">
        <f>SUM(D16+F16+H16+J16)</f>
        <v>282774.24</v>
      </c>
      <c r="M16" s="62">
        <f t="shared" si="3"/>
        <v>209533.72999999998</v>
      </c>
    </row>
    <row r="17" spans="1:20" ht="47.25" customHeight="1" x14ac:dyDescent="0.25">
      <c r="A17" s="37" t="s">
        <v>31</v>
      </c>
      <c r="B17" s="38" t="s">
        <v>75</v>
      </c>
      <c r="C17" s="91"/>
      <c r="D17" s="42">
        <v>0</v>
      </c>
      <c r="E17" s="42">
        <v>0</v>
      </c>
      <c r="F17" s="84">
        <v>265506.32</v>
      </c>
      <c r="G17" s="42">
        <v>197735.83</v>
      </c>
      <c r="H17" s="42">
        <v>10140.049999999999</v>
      </c>
      <c r="I17" s="42">
        <v>7434.47</v>
      </c>
      <c r="J17" s="63"/>
      <c r="K17" s="63">
        <v>0</v>
      </c>
      <c r="L17" s="63">
        <f>SUM(D17+F17+H17+J17)</f>
        <v>275646.37</v>
      </c>
      <c r="M17" s="63">
        <f t="shared" si="3"/>
        <v>205170.3</v>
      </c>
    </row>
    <row r="18" spans="1:20" s="18" customFormat="1" ht="33" customHeight="1" x14ac:dyDescent="0.25">
      <c r="A18" s="43" t="s">
        <v>32</v>
      </c>
      <c r="B18" s="44" t="s">
        <v>76</v>
      </c>
      <c r="C18" s="91"/>
      <c r="D18" s="42">
        <v>0</v>
      </c>
      <c r="E18" s="42">
        <v>0</v>
      </c>
      <c r="F18" s="42">
        <v>0</v>
      </c>
      <c r="G18" s="42">
        <v>0</v>
      </c>
      <c r="H18" s="84">
        <v>5870.42</v>
      </c>
      <c r="I18" s="42">
        <v>3305.98</v>
      </c>
      <c r="J18" s="63">
        <v>0</v>
      </c>
      <c r="K18" s="63">
        <v>0</v>
      </c>
      <c r="L18" s="63">
        <f t="shared" si="2"/>
        <v>5870.42</v>
      </c>
      <c r="M18" s="63">
        <f t="shared" si="3"/>
        <v>3305.98</v>
      </c>
    </row>
    <row r="19" spans="1:20" ht="33" customHeight="1" x14ac:dyDescent="0.25">
      <c r="A19" s="37" t="s">
        <v>33</v>
      </c>
      <c r="B19" s="38" t="s">
        <v>77</v>
      </c>
      <c r="C19" s="91"/>
      <c r="D19" s="42">
        <v>0</v>
      </c>
      <c r="E19" s="42">
        <v>0</v>
      </c>
      <c r="F19" s="42">
        <v>0</v>
      </c>
      <c r="G19" s="42">
        <v>0</v>
      </c>
      <c r="H19" s="42">
        <v>1257.45</v>
      </c>
      <c r="I19" s="42">
        <v>1057.45</v>
      </c>
      <c r="J19" s="63">
        <v>0</v>
      </c>
      <c r="K19" s="63">
        <v>0</v>
      </c>
      <c r="L19" s="63">
        <f t="shared" si="2"/>
        <v>1257.45</v>
      </c>
      <c r="M19" s="63">
        <f t="shared" si="3"/>
        <v>1057.45</v>
      </c>
    </row>
    <row r="20" spans="1:20" ht="60" customHeight="1" x14ac:dyDescent="0.25">
      <c r="A20" s="36">
        <v>4</v>
      </c>
      <c r="B20" s="34" t="s">
        <v>199</v>
      </c>
      <c r="C20" s="91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48404.26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48404.26</v>
      </c>
    </row>
    <row r="21" spans="1:20" ht="33" customHeight="1" x14ac:dyDescent="0.25">
      <c r="A21" s="37" t="s">
        <v>34</v>
      </c>
      <c r="B21" s="38" t="s">
        <v>78</v>
      </c>
      <c r="C21" s="91"/>
      <c r="D21" s="39">
        <v>0</v>
      </c>
      <c r="E21" s="39">
        <v>0</v>
      </c>
      <c r="F21" s="39">
        <v>0</v>
      </c>
      <c r="G21" s="39">
        <v>0</v>
      </c>
      <c r="H21" s="39">
        <v>190115.02</v>
      </c>
      <c r="I21" s="63">
        <v>47248.800000000003</v>
      </c>
      <c r="J21" s="63">
        <v>0</v>
      </c>
      <c r="K21" s="63">
        <v>0</v>
      </c>
      <c r="L21" s="63">
        <f t="shared" si="2"/>
        <v>190115.02</v>
      </c>
      <c r="M21" s="63">
        <f t="shared" si="3"/>
        <v>47248.800000000003</v>
      </c>
    </row>
    <row r="22" spans="1:20" ht="28.5" x14ac:dyDescent="0.25">
      <c r="A22" s="37" t="s">
        <v>35</v>
      </c>
      <c r="B22" s="38" t="s">
        <v>79</v>
      </c>
      <c r="C22" s="91"/>
      <c r="D22" s="39">
        <v>0</v>
      </c>
      <c r="E22" s="39">
        <v>0</v>
      </c>
      <c r="F22" s="39">
        <v>0</v>
      </c>
      <c r="G22" s="39">
        <v>0</v>
      </c>
      <c r="H22" s="39">
        <v>2464</v>
      </c>
      <c r="I22" s="39">
        <v>1155.46</v>
      </c>
      <c r="J22" s="63">
        <v>0</v>
      </c>
      <c r="K22" s="63">
        <v>0</v>
      </c>
      <c r="L22" s="63">
        <f t="shared" si="2"/>
        <v>2464</v>
      </c>
      <c r="M22" s="63">
        <f t="shared" si="3"/>
        <v>1155.46</v>
      </c>
    </row>
    <row r="23" spans="1:20" ht="75.75" customHeight="1" x14ac:dyDescent="0.25">
      <c r="A23" s="45">
        <v>5</v>
      </c>
      <c r="B23" s="34" t="s">
        <v>171</v>
      </c>
      <c r="C23" s="91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78618.179999999993</v>
      </c>
      <c r="G23" s="35">
        <f t="shared" si="7"/>
        <v>1863.52</v>
      </c>
      <c r="H23" s="35">
        <f>SUM(H24:H29)</f>
        <v>143216.28</v>
      </c>
      <c r="I23" s="62">
        <f>SUM(I24:I29)</f>
        <v>80066.759999999995</v>
      </c>
      <c r="J23" s="62">
        <f t="shared" si="7"/>
        <v>0</v>
      </c>
      <c r="K23" s="62">
        <f t="shared" si="7"/>
        <v>0</v>
      </c>
      <c r="L23" s="62">
        <f>SUM(D23+F23+H23+J23)</f>
        <v>221834.46</v>
      </c>
      <c r="M23" s="62">
        <f t="shared" si="3"/>
        <v>81930.28</v>
      </c>
    </row>
    <row r="24" spans="1:20" ht="75.75" customHeight="1" x14ac:dyDescent="0.25">
      <c r="A24" s="37" t="s">
        <v>36</v>
      </c>
      <c r="B24" s="38" t="s">
        <v>80</v>
      </c>
      <c r="C24" s="91"/>
      <c r="D24" s="39">
        <v>0</v>
      </c>
      <c r="E24" s="39">
        <v>0</v>
      </c>
      <c r="F24" s="39">
        <v>0</v>
      </c>
      <c r="G24" s="39">
        <v>0</v>
      </c>
      <c r="H24" s="63">
        <v>38936.379999999997</v>
      </c>
      <c r="I24" s="90">
        <v>2039.27</v>
      </c>
      <c r="J24" s="63">
        <v>0</v>
      </c>
      <c r="K24" s="63">
        <v>0</v>
      </c>
      <c r="L24" s="63">
        <f t="shared" si="2"/>
        <v>38936.379999999997</v>
      </c>
      <c r="M24" s="63">
        <f t="shared" ref="M24:M29" si="8">SUM(E24+G24+I24+K24)</f>
        <v>2039.27</v>
      </c>
    </row>
    <row r="25" spans="1:20" ht="44.25" customHeight="1" x14ac:dyDescent="0.25">
      <c r="A25" s="37" t="s">
        <v>37</v>
      </c>
      <c r="B25" s="38" t="s">
        <v>81</v>
      </c>
      <c r="C25" s="91"/>
      <c r="D25" s="39">
        <v>0</v>
      </c>
      <c r="E25" s="39">
        <v>0</v>
      </c>
      <c r="F25" s="39">
        <v>984.7</v>
      </c>
      <c r="G25" s="39">
        <v>984.57</v>
      </c>
      <c r="H25" s="39">
        <v>8000</v>
      </c>
      <c r="I25" s="63">
        <v>6513.59</v>
      </c>
      <c r="J25" s="63">
        <v>0</v>
      </c>
      <c r="K25" s="63">
        <v>0</v>
      </c>
      <c r="L25" s="63">
        <f t="shared" si="2"/>
        <v>8984.7000000000007</v>
      </c>
      <c r="M25" s="63">
        <f t="shared" si="8"/>
        <v>7498.16</v>
      </c>
    </row>
    <row r="26" spans="1:20" ht="60.75" customHeight="1" x14ac:dyDescent="0.25">
      <c r="A26" s="37" t="s">
        <v>38</v>
      </c>
      <c r="B26" s="38" t="s">
        <v>187</v>
      </c>
      <c r="C26" s="91"/>
      <c r="D26" s="39">
        <v>0</v>
      </c>
      <c r="E26" s="39">
        <v>0</v>
      </c>
      <c r="F26" s="39">
        <v>76106</v>
      </c>
      <c r="G26" s="39">
        <v>0</v>
      </c>
      <c r="H26" s="39">
        <v>29456.93</v>
      </c>
      <c r="I26" s="39">
        <v>19671</v>
      </c>
      <c r="J26" s="63">
        <v>0</v>
      </c>
      <c r="K26" s="63">
        <v>0</v>
      </c>
      <c r="L26" s="63">
        <f t="shared" si="2"/>
        <v>105562.93</v>
      </c>
      <c r="M26" s="63">
        <f t="shared" si="8"/>
        <v>19671</v>
      </c>
    </row>
    <row r="27" spans="1:20" s="18" customFormat="1" ht="28.5" x14ac:dyDescent="0.25">
      <c r="A27" s="43" t="s">
        <v>39</v>
      </c>
      <c r="B27" s="44" t="s">
        <v>82</v>
      </c>
      <c r="C27" s="91"/>
      <c r="D27" s="39">
        <v>0</v>
      </c>
      <c r="E27" s="39">
        <v>0</v>
      </c>
      <c r="F27" s="39">
        <v>1527.48</v>
      </c>
      <c r="G27" s="63">
        <v>878.95</v>
      </c>
      <c r="H27" s="39">
        <v>51476.95</v>
      </c>
      <c r="I27" s="63">
        <v>39366.11</v>
      </c>
      <c r="J27" s="63">
        <v>0</v>
      </c>
      <c r="K27" s="63">
        <v>0</v>
      </c>
      <c r="L27" s="63">
        <f t="shared" si="2"/>
        <v>53004.43</v>
      </c>
      <c r="M27" s="63">
        <f>SUM(E27+G27+I27+K27)</f>
        <v>40245.06</v>
      </c>
    </row>
    <row r="28" spans="1:20" ht="33" customHeight="1" x14ac:dyDescent="0.25">
      <c r="A28" s="37" t="s">
        <v>40</v>
      </c>
      <c r="B28" s="38" t="s">
        <v>83</v>
      </c>
      <c r="C28" s="91"/>
      <c r="D28" s="39">
        <v>0</v>
      </c>
      <c r="E28" s="39">
        <v>0</v>
      </c>
      <c r="F28" s="39">
        <v>0</v>
      </c>
      <c r="G28" s="39">
        <v>0</v>
      </c>
      <c r="H28" s="39">
        <v>7096.82</v>
      </c>
      <c r="I28" s="39">
        <v>5900</v>
      </c>
      <c r="J28" s="63">
        <v>0</v>
      </c>
      <c r="K28" s="63">
        <v>0</v>
      </c>
      <c r="L28" s="63">
        <f t="shared" si="2"/>
        <v>7096.82</v>
      </c>
      <c r="M28" s="63">
        <f t="shared" si="8"/>
        <v>5900</v>
      </c>
    </row>
    <row r="29" spans="1:20" ht="31.5" customHeight="1" x14ac:dyDescent="0.25">
      <c r="A29" s="37" t="s">
        <v>41</v>
      </c>
      <c r="B29" s="38" t="s">
        <v>84</v>
      </c>
      <c r="C29" s="91"/>
      <c r="D29" s="39">
        <v>0</v>
      </c>
      <c r="E29" s="39">
        <v>0</v>
      </c>
      <c r="F29" s="39">
        <v>0</v>
      </c>
      <c r="G29" s="39">
        <v>0</v>
      </c>
      <c r="H29" s="39">
        <v>8249.2000000000007</v>
      </c>
      <c r="I29" s="39">
        <v>6576.79</v>
      </c>
      <c r="J29" s="63">
        <v>0</v>
      </c>
      <c r="K29" s="63">
        <v>0</v>
      </c>
      <c r="L29" s="63">
        <f t="shared" si="2"/>
        <v>8249.2000000000007</v>
      </c>
      <c r="M29" s="63">
        <f t="shared" si="8"/>
        <v>6576.79</v>
      </c>
    </row>
    <row r="30" spans="1:20" ht="102.75" customHeight="1" x14ac:dyDescent="0.25">
      <c r="A30" s="69">
        <v>6</v>
      </c>
      <c r="B30" s="70" t="s">
        <v>172</v>
      </c>
      <c r="C30" s="91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2015.56</v>
      </c>
      <c r="H30" s="62">
        <f>SUM(H31:H34)</f>
        <v>38151.090000000004</v>
      </c>
      <c r="I30" s="62">
        <f>SUM(I31:I34)</f>
        <v>30230.719999999998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47687.62000000001</v>
      </c>
      <c r="M30" s="62">
        <f>SUM(E30+G30+I30+K30)</f>
        <v>33488.629999999997</v>
      </c>
      <c r="N30" s="21">
        <f>L30-J30</f>
        <v>41128.460000000006</v>
      </c>
      <c r="O30" s="21">
        <f>M30-K30</f>
        <v>32849.06</v>
      </c>
      <c r="P30" s="71"/>
      <c r="Q30" s="21">
        <f>D30+F30+H30</f>
        <v>41128.460000000006</v>
      </c>
      <c r="R30" s="21">
        <f>E30+G30+I30</f>
        <v>32849.06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1"/>
      <c r="D31" s="63">
        <v>0</v>
      </c>
      <c r="E31" s="63">
        <v>0</v>
      </c>
      <c r="F31" s="63">
        <v>0</v>
      </c>
      <c r="G31" s="63">
        <v>0</v>
      </c>
      <c r="H31" s="63">
        <v>35419.33</v>
      </c>
      <c r="I31" s="63">
        <v>27938.78</v>
      </c>
      <c r="J31" s="63">
        <v>0</v>
      </c>
      <c r="K31" s="63">
        <v>0</v>
      </c>
      <c r="L31" s="63">
        <f>SUM(D31+F31+H31+J31)</f>
        <v>35419.33</v>
      </c>
      <c r="M31" s="63">
        <f>SUM(E31+G31+I31+K31)</f>
        <v>27938.78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1"/>
      <c r="D32" s="63">
        <v>0</v>
      </c>
      <c r="E32" s="63">
        <v>0</v>
      </c>
      <c r="F32" s="63">
        <v>359.03</v>
      </c>
      <c r="G32" s="63">
        <v>0</v>
      </c>
      <c r="H32" s="63">
        <v>842.98</v>
      </c>
      <c r="I32" s="63">
        <v>403.16</v>
      </c>
      <c r="J32" s="63">
        <v>0</v>
      </c>
      <c r="K32" s="63">
        <v>0</v>
      </c>
      <c r="L32" s="63">
        <f t="shared" si="2"/>
        <v>1202.01</v>
      </c>
      <c r="M32" s="63">
        <f t="shared" ref="M32:M67" si="10">SUM(E32+G32+I32+K32)</f>
        <v>403.16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1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1"/>
      <c r="D34" s="63">
        <v>0</v>
      </c>
      <c r="E34" s="63">
        <v>0</v>
      </c>
      <c r="F34" s="63">
        <v>164.19</v>
      </c>
      <c r="G34" s="63">
        <v>164.19</v>
      </c>
      <c r="H34" s="63">
        <v>361.77</v>
      </c>
      <c r="I34" s="63">
        <v>361.77</v>
      </c>
      <c r="J34" s="63">
        <v>2015.45</v>
      </c>
      <c r="K34" s="63">
        <v>0</v>
      </c>
      <c r="L34" s="63">
        <f t="shared" si="2"/>
        <v>2541.41</v>
      </c>
      <c r="M34" s="63">
        <f t="shared" si="10"/>
        <v>525.96</v>
      </c>
      <c r="N34" s="21">
        <f>L34-J34</f>
        <v>525.95999999999981</v>
      </c>
      <c r="O34" s="21">
        <f>M34-K34</f>
        <v>525.96</v>
      </c>
      <c r="P34" s="71"/>
      <c r="Q34" s="21">
        <f>D34+F34+H34</f>
        <v>525.96</v>
      </c>
      <c r="R34" s="21">
        <f>E34+G34+I34</f>
        <v>525.96</v>
      </c>
      <c r="S34" s="72"/>
    </row>
    <row r="35" spans="1:20" ht="45" customHeight="1" x14ac:dyDescent="0.25">
      <c r="A35" s="45">
        <v>7</v>
      </c>
      <c r="B35" s="34" t="s">
        <v>173</v>
      </c>
      <c r="C35" s="105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751861.39999999991</v>
      </c>
      <c r="G35" s="35">
        <f t="shared" si="11"/>
        <v>683836.77</v>
      </c>
      <c r="H35" s="35">
        <f t="shared" si="11"/>
        <v>475979.22</v>
      </c>
      <c r="I35" s="35">
        <f t="shared" si="11"/>
        <v>438169.37</v>
      </c>
      <c r="J35" s="62">
        <f t="shared" si="11"/>
        <v>0</v>
      </c>
      <c r="K35" s="62">
        <f t="shared" si="11"/>
        <v>0</v>
      </c>
      <c r="L35" s="62">
        <f>SUM(D35+F35+H35+J35)</f>
        <v>1227840.6199999999</v>
      </c>
      <c r="M35" s="62">
        <f t="shared" si="10"/>
        <v>1122006.1400000001</v>
      </c>
    </row>
    <row r="36" spans="1:20" ht="44.25" customHeight="1" x14ac:dyDescent="0.25">
      <c r="A36" s="37" t="s">
        <v>46</v>
      </c>
      <c r="B36" s="38" t="s">
        <v>87</v>
      </c>
      <c r="C36" s="105"/>
      <c r="D36" s="39">
        <v>0</v>
      </c>
      <c r="E36" s="39">
        <v>0</v>
      </c>
      <c r="F36" s="39">
        <v>264394.09999999998</v>
      </c>
      <c r="G36" s="63">
        <v>241064.35</v>
      </c>
      <c r="H36" s="39">
        <v>187436.31</v>
      </c>
      <c r="I36" s="63">
        <v>173089.94</v>
      </c>
      <c r="J36" s="63">
        <v>0</v>
      </c>
      <c r="K36" s="63">
        <v>0</v>
      </c>
      <c r="L36" s="63">
        <f t="shared" si="2"/>
        <v>451830.41</v>
      </c>
      <c r="M36" s="63">
        <f t="shared" si="10"/>
        <v>414154.29000000004</v>
      </c>
      <c r="T36" s="7"/>
    </row>
    <row r="37" spans="1:20" ht="30.75" customHeight="1" x14ac:dyDescent="0.25">
      <c r="A37" s="37" t="s">
        <v>47</v>
      </c>
      <c r="B37" s="38" t="s">
        <v>88</v>
      </c>
      <c r="C37" s="105"/>
      <c r="D37" s="39">
        <v>0</v>
      </c>
      <c r="E37" s="39">
        <v>0</v>
      </c>
      <c r="F37" s="63">
        <v>467480.1</v>
      </c>
      <c r="G37" s="63">
        <v>422832.07</v>
      </c>
      <c r="H37" s="39">
        <v>174169.92</v>
      </c>
      <c r="I37" s="63">
        <v>162073.04</v>
      </c>
      <c r="J37" s="63">
        <v>0</v>
      </c>
      <c r="K37" s="63">
        <v>0</v>
      </c>
      <c r="L37" s="63">
        <f>SUM(D37+F37+H37+J37)</f>
        <v>641650.02</v>
      </c>
      <c r="M37" s="63">
        <f t="shared" si="10"/>
        <v>584905.11</v>
      </c>
    </row>
    <row r="38" spans="1:20" ht="58.5" customHeight="1" x14ac:dyDescent="0.25">
      <c r="A38" s="37" t="s">
        <v>48</v>
      </c>
      <c r="B38" s="38" t="s">
        <v>89</v>
      </c>
      <c r="C38" s="105"/>
      <c r="D38" s="39">
        <v>0</v>
      </c>
      <c r="E38" s="39">
        <v>0</v>
      </c>
      <c r="F38" s="63">
        <v>19987.2</v>
      </c>
      <c r="G38" s="63">
        <v>19940.349999999999</v>
      </c>
      <c r="H38" s="39">
        <v>71647.06</v>
      </c>
      <c r="I38" s="39">
        <v>67819.320000000007</v>
      </c>
      <c r="J38" s="63">
        <v>0</v>
      </c>
      <c r="K38" s="63">
        <v>0</v>
      </c>
      <c r="L38" s="63">
        <f t="shared" si="2"/>
        <v>91634.26</v>
      </c>
      <c r="M38" s="63">
        <f t="shared" si="10"/>
        <v>87759.670000000013</v>
      </c>
    </row>
    <row r="39" spans="1:20" ht="60.75" customHeight="1" x14ac:dyDescent="0.25">
      <c r="A39" s="37" t="s">
        <v>49</v>
      </c>
      <c r="B39" s="38" t="s">
        <v>174</v>
      </c>
      <c r="C39" s="105"/>
      <c r="D39" s="39">
        <v>0</v>
      </c>
      <c r="E39" s="39">
        <v>0</v>
      </c>
      <c r="F39" s="63">
        <v>0</v>
      </c>
      <c r="G39" s="63">
        <v>0</v>
      </c>
      <c r="H39" s="39">
        <v>42725.93</v>
      </c>
      <c r="I39" s="39">
        <v>35187.07</v>
      </c>
      <c r="J39" s="63">
        <v>0</v>
      </c>
      <c r="K39" s="63">
        <v>0</v>
      </c>
      <c r="L39" s="63">
        <f t="shared" si="2"/>
        <v>42725.93</v>
      </c>
      <c r="M39" s="63">
        <f t="shared" si="10"/>
        <v>35187.07</v>
      </c>
    </row>
    <row r="40" spans="1:20" ht="42.75" x14ac:dyDescent="0.25">
      <c r="A40" s="45">
        <v>8</v>
      </c>
      <c r="B40" s="34" t="s">
        <v>175</v>
      </c>
      <c r="C40" s="91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9711.6</v>
      </c>
      <c r="H40" s="35">
        <f>SUM(H41:H44)</f>
        <v>177876.66999999998</v>
      </c>
      <c r="I40" s="35">
        <f>SUM(I41:I44)</f>
        <v>157249.60000000001</v>
      </c>
      <c r="J40" s="62">
        <f t="shared" si="12"/>
        <v>0</v>
      </c>
      <c r="K40" s="62">
        <f t="shared" si="12"/>
        <v>0</v>
      </c>
      <c r="L40" s="62">
        <f>SUM(D40+F40+H40+J40)</f>
        <v>187588.27</v>
      </c>
      <c r="M40" s="62">
        <f t="shared" si="10"/>
        <v>166961.20000000001</v>
      </c>
    </row>
    <row r="41" spans="1:20" ht="42.75" x14ac:dyDescent="0.25">
      <c r="A41" s="37" t="s">
        <v>50</v>
      </c>
      <c r="B41" s="38" t="s">
        <v>188</v>
      </c>
      <c r="C41" s="91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1"/>
      <c r="D42" s="39">
        <v>0</v>
      </c>
      <c r="E42" s="39">
        <v>0</v>
      </c>
      <c r="F42" s="63">
        <v>120</v>
      </c>
      <c r="G42" s="63">
        <v>120</v>
      </c>
      <c r="H42" s="39">
        <v>89578.96</v>
      </c>
      <c r="I42" s="39">
        <v>80268.81</v>
      </c>
      <c r="J42" s="63">
        <v>0</v>
      </c>
      <c r="K42" s="63">
        <v>0</v>
      </c>
      <c r="L42" s="63">
        <f t="shared" si="2"/>
        <v>89698.96</v>
      </c>
      <c r="M42" s="63">
        <f t="shared" si="10"/>
        <v>80388.81</v>
      </c>
    </row>
    <row r="43" spans="1:20" ht="28.5" x14ac:dyDescent="0.25">
      <c r="A43" s="37" t="s">
        <v>52</v>
      </c>
      <c r="B43" s="38" t="s">
        <v>90</v>
      </c>
      <c r="C43" s="91"/>
      <c r="D43" s="39">
        <v>0</v>
      </c>
      <c r="E43" s="39">
        <v>0</v>
      </c>
      <c r="F43" s="63">
        <f>7376+2215.6</f>
        <v>9591.6</v>
      </c>
      <c r="G43" s="63">
        <v>9591.6</v>
      </c>
      <c r="H43" s="39">
        <v>58169.79</v>
      </c>
      <c r="I43" s="39">
        <v>52216.09</v>
      </c>
      <c r="J43" s="63">
        <v>0</v>
      </c>
      <c r="K43" s="63">
        <v>0</v>
      </c>
      <c r="L43" s="63">
        <f>SUM(D43+F43+H43+J43)</f>
        <v>67761.39</v>
      </c>
      <c r="M43" s="63">
        <f t="shared" si="10"/>
        <v>61807.689999999995</v>
      </c>
    </row>
    <row r="44" spans="1:20" ht="47.25" customHeight="1" x14ac:dyDescent="0.25">
      <c r="A44" s="37" t="s">
        <v>53</v>
      </c>
      <c r="B44" s="38" t="s">
        <v>176</v>
      </c>
      <c r="C44" s="91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24764.7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24764.7</v>
      </c>
    </row>
    <row r="45" spans="1:20" ht="47.25" customHeight="1" x14ac:dyDescent="0.25">
      <c r="A45" s="45">
        <v>9</v>
      </c>
      <c r="B45" s="34" t="s">
        <v>177</v>
      </c>
      <c r="C45" s="93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6111.75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6111.75</v>
      </c>
    </row>
    <row r="46" spans="1:20" ht="28.5" x14ac:dyDescent="0.25">
      <c r="A46" s="37" t="s">
        <v>54</v>
      </c>
      <c r="B46" s="38" t="s">
        <v>91</v>
      </c>
      <c r="C46" s="94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3689.72</v>
      </c>
      <c r="J46" s="63">
        <v>0</v>
      </c>
      <c r="K46" s="63">
        <v>0</v>
      </c>
      <c r="L46" s="63">
        <f t="shared" si="2"/>
        <v>5233.2</v>
      </c>
      <c r="M46" s="63">
        <f t="shared" si="10"/>
        <v>3689.72</v>
      </c>
    </row>
    <row r="47" spans="1:20" ht="33" customHeight="1" x14ac:dyDescent="0.25">
      <c r="A47" s="37" t="s">
        <v>55</v>
      </c>
      <c r="B47" s="38" t="s">
        <v>92</v>
      </c>
      <c r="C47" s="94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34.340000000000003</v>
      </c>
      <c r="J47" s="63">
        <v>0</v>
      </c>
      <c r="K47" s="63">
        <v>0</v>
      </c>
      <c r="L47" s="63">
        <f t="shared" si="2"/>
        <v>405.14</v>
      </c>
      <c r="M47" s="63">
        <f t="shared" si="10"/>
        <v>34.340000000000003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1387.69</v>
      </c>
      <c r="J49" s="63">
        <v>0</v>
      </c>
      <c r="K49" s="63">
        <v>0</v>
      </c>
      <c r="L49" s="63">
        <f t="shared" si="2"/>
        <v>1691</v>
      </c>
      <c r="M49" s="63">
        <f t="shared" si="10"/>
        <v>1387.69</v>
      </c>
    </row>
    <row r="50" spans="1:20" ht="61.5" customHeight="1" x14ac:dyDescent="0.25">
      <c r="A50" s="45">
        <v>10</v>
      </c>
      <c r="B50" s="34" t="s">
        <v>178</v>
      </c>
      <c r="C50" s="91" t="s">
        <v>19</v>
      </c>
      <c r="D50" s="35">
        <f>SUM(D51:D52)</f>
        <v>17815.599999999999</v>
      </c>
      <c r="E50" s="35">
        <f>SUM(E51:E52)</f>
        <v>17251.46</v>
      </c>
      <c r="F50" s="62">
        <f t="shared" ref="F50:K50" si="14">SUM(F51:F52)</f>
        <v>105661.8</v>
      </c>
      <c r="G50" s="62">
        <f t="shared" si="14"/>
        <v>98330.44</v>
      </c>
      <c r="H50" s="35">
        <f>SUM(H51:H52)</f>
        <v>13574.25</v>
      </c>
      <c r="I50" s="62">
        <f>SUM(I51:I52)</f>
        <v>11326.77</v>
      </c>
      <c r="J50" s="62">
        <f t="shared" si="14"/>
        <v>0</v>
      </c>
      <c r="K50" s="62">
        <f t="shared" si="14"/>
        <v>0</v>
      </c>
      <c r="L50" s="62">
        <f>SUM(D50+F50+H50+J50)</f>
        <v>137051.65</v>
      </c>
      <c r="M50" s="62">
        <f t="shared" si="10"/>
        <v>126908.67</v>
      </c>
    </row>
    <row r="51" spans="1:20" ht="58.5" customHeight="1" x14ac:dyDescent="0.25">
      <c r="A51" s="37" t="s">
        <v>58</v>
      </c>
      <c r="B51" s="38" t="s">
        <v>190</v>
      </c>
      <c r="C51" s="91"/>
      <c r="D51" s="39">
        <v>0</v>
      </c>
      <c r="E51" s="39">
        <v>0</v>
      </c>
      <c r="F51" s="63">
        <v>0</v>
      </c>
      <c r="G51" s="63">
        <v>0</v>
      </c>
      <c r="H51" s="39">
        <v>13574.25</v>
      </c>
      <c r="I51" s="63">
        <v>11326.77</v>
      </c>
      <c r="J51" s="63">
        <v>0</v>
      </c>
      <c r="K51" s="63">
        <v>0</v>
      </c>
      <c r="L51" s="63">
        <f t="shared" si="2"/>
        <v>13574.25</v>
      </c>
      <c r="M51" s="63">
        <f>SUM(E51+G51+I51+K51)</f>
        <v>11326.77</v>
      </c>
    </row>
    <row r="52" spans="1:20" ht="42.75" x14ac:dyDescent="0.25">
      <c r="A52" s="37" t="s">
        <v>59</v>
      </c>
      <c r="B52" s="38" t="s">
        <v>191</v>
      </c>
      <c r="C52" s="91"/>
      <c r="D52" s="39">
        <v>17815.599999999999</v>
      </c>
      <c r="E52" s="63">
        <v>17251.46</v>
      </c>
      <c r="F52" s="63">
        <v>105661.8</v>
      </c>
      <c r="G52" s="63">
        <v>98330.44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123477.4</v>
      </c>
      <c r="M52" s="63">
        <f t="shared" si="10"/>
        <v>115581.9</v>
      </c>
    </row>
    <row r="53" spans="1:20" ht="58.5" customHeight="1" x14ac:dyDescent="0.25">
      <c r="A53" s="45">
        <v>11</v>
      </c>
      <c r="B53" s="34" t="s">
        <v>179</v>
      </c>
      <c r="C53" s="91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47682.8</v>
      </c>
      <c r="G53" s="62">
        <f t="shared" si="15"/>
        <v>39913.980000000003</v>
      </c>
      <c r="H53" s="35">
        <f>SUM(H54:H57)</f>
        <v>112119.92</v>
      </c>
      <c r="I53" s="62">
        <f>SUM(I54:I57)</f>
        <v>97007.09</v>
      </c>
      <c r="J53" s="62">
        <f t="shared" si="15"/>
        <v>0</v>
      </c>
      <c r="K53" s="62">
        <f t="shared" si="15"/>
        <v>0</v>
      </c>
      <c r="L53" s="62">
        <f>SUM(D53+F53+H53+J53)</f>
        <v>159802.72</v>
      </c>
      <c r="M53" s="62">
        <f t="shared" si="10"/>
        <v>136921.07</v>
      </c>
    </row>
    <row r="54" spans="1:20" ht="28.5" x14ac:dyDescent="0.25">
      <c r="A54" s="37" t="s">
        <v>60</v>
      </c>
      <c r="B54" s="38" t="s">
        <v>95</v>
      </c>
      <c r="C54" s="91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6174.07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6174.07</v>
      </c>
    </row>
    <row r="55" spans="1:20" ht="59.25" customHeight="1" x14ac:dyDescent="0.25">
      <c r="A55" s="37" t="s">
        <v>61</v>
      </c>
      <c r="B55" s="38" t="s">
        <v>192</v>
      </c>
      <c r="C55" s="91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890.6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915.7</v>
      </c>
    </row>
    <row r="56" spans="1:20" ht="42.75" x14ac:dyDescent="0.25">
      <c r="A56" s="37" t="s">
        <v>62</v>
      </c>
      <c r="B56" s="38" t="s">
        <v>96</v>
      </c>
      <c r="C56" s="91"/>
      <c r="D56" s="39">
        <v>0</v>
      </c>
      <c r="E56" s="39">
        <v>0</v>
      </c>
      <c r="F56" s="39">
        <v>47535.3</v>
      </c>
      <c r="G56" s="39">
        <v>39766.480000000003</v>
      </c>
      <c r="H56" s="39">
        <v>78492.38</v>
      </c>
      <c r="I56" s="39">
        <v>67293.31</v>
      </c>
      <c r="J56" s="63">
        <v>0</v>
      </c>
      <c r="K56" s="63">
        <v>0</v>
      </c>
      <c r="L56" s="63">
        <f t="shared" si="2"/>
        <v>126027.68000000001</v>
      </c>
      <c r="M56" s="63">
        <f t="shared" si="10"/>
        <v>107059.79000000001</v>
      </c>
    </row>
    <row r="57" spans="1:20" ht="42.75" x14ac:dyDescent="0.25">
      <c r="A57" s="37" t="s">
        <v>63</v>
      </c>
      <c r="B57" s="38" t="s">
        <v>97</v>
      </c>
      <c r="C57" s="91"/>
      <c r="D57" s="39">
        <v>0</v>
      </c>
      <c r="E57" s="39">
        <v>0</v>
      </c>
      <c r="F57" s="39">
        <v>122.4</v>
      </c>
      <c r="G57" s="39">
        <v>122.4</v>
      </c>
      <c r="H57" s="39">
        <v>25229.31</v>
      </c>
      <c r="I57" s="39">
        <v>22649.11</v>
      </c>
      <c r="J57" s="63">
        <v>0</v>
      </c>
      <c r="K57" s="63">
        <v>0</v>
      </c>
      <c r="L57" s="63">
        <f t="shared" si="2"/>
        <v>25351.710000000003</v>
      </c>
      <c r="M57" s="63">
        <f t="shared" si="10"/>
        <v>22771.510000000002</v>
      </c>
    </row>
    <row r="58" spans="1:20" ht="57" customHeight="1" x14ac:dyDescent="0.25">
      <c r="A58" s="45">
        <v>12</v>
      </c>
      <c r="B58" s="57" t="s">
        <v>180</v>
      </c>
      <c r="C58" s="93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6867.6399999999994</v>
      </c>
      <c r="I58" s="35">
        <f>SUM(I59:I63)</f>
        <v>6329.82</v>
      </c>
      <c r="J58" s="62">
        <f t="shared" si="16"/>
        <v>321.8</v>
      </c>
      <c r="K58" s="62">
        <f t="shared" si="16"/>
        <v>0</v>
      </c>
      <c r="L58" s="62">
        <f>SUM(D58+F58+H58+J58)</f>
        <v>7868.54</v>
      </c>
      <c r="M58" s="62">
        <f t="shared" si="10"/>
        <v>7008.92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94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94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1029.52</v>
      </c>
      <c r="J60" s="63">
        <v>0</v>
      </c>
      <c r="K60" s="63">
        <v>0</v>
      </c>
      <c r="L60" s="63">
        <f t="shared" si="2"/>
        <v>1050</v>
      </c>
      <c r="M60" s="63">
        <f t="shared" si="10"/>
        <v>1029.52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483.5</v>
      </c>
      <c r="I61" s="39">
        <v>357</v>
      </c>
      <c r="J61" s="63">
        <v>0</v>
      </c>
      <c r="K61" s="63">
        <v>0</v>
      </c>
      <c r="L61" s="63">
        <f t="shared" si="2"/>
        <v>483.5</v>
      </c>
      <c r="M61" s="63">
        <f t="shared" si="10"/>
        <v>357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4579.96</v>
      </c>
      <c r="J62" s="63">
        <v>0</v>
      </c>
      <c r="K62" s="63">
        <v>0</v>
      </c>
      <c r="L62" s="63">
        <f t="shared" si="2"/>
        <v>4970.8</v>
      </c>
      <c r="M62" s="63">
        <f t="shared" si="10"/>
        <v>4579.96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1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20071.82</v>
      </c>
      <c r="I64" s="35">
        <f>SUM(I65:I67)</f>
        <v>15408.19</v>
      </c>
      <c r="J64" s="62">
        <f t="shared" si="17"/>
        <v>0</v>
      </c>
      <c r="K64" s="62">
        <f t="shared" si="17"/>
        <v>0</v>
      </c>
      <c r="L64" s="62">
        <f>SUM(D64+F64+H64+J64)</f>
        <v>20071.82</v>
      </c>
      <c r="M64" s="62">
        <f t="shared" si="10"/>
        <v>15408.19</v>
      </c>
    </row>
    <row r="65" spans="1:13" ht="28.5" customHeight="1" x14ac:dyDescent="0.25">
      <c r="A65" s="43" t="s">
        <v>69</v>
      </c>
      <c r="B65" s="44" t="s">
        <v>98</v>
      </c>
      <c r="C65" s="91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1.9</v>
      </c>
      <c r="J65" s="63">
        <v>0</v>
      </c>
      <c r="K65" s="63">
        <v>0</v>
      </c>
      <c r="L65" s="63">
        <f t="shared" si="2"/>
        <v>2.35</v>
      </c>
      <c r="M65" s="63">
        <f t="shared" si="10"/>
        <v>1.9</v>
      </c>
    </row>
    <row r="66" spans="1:13" ht="42.75" x14ac:dyDescent="0.25">
      <c r="A66" s="43" t="s">
        <v>70</v>
      </c>
      <c r="B66" s="44" t="s">
        <v>99</v>
      </c>
      <c r="C66" s="91"/>
      <c r="D66" s="39">
        <v>0</v>
      </c>
      <c r="E66" s="39">
        <v>0</v>
      </c>
      <c r="F66" s="39">
        <v>0</v>
      </c>
      <c r="G66" s="39">
        <v>0</v>
      </c>
      <c r="H66" s="39">
        <v>1652.8</v>
      </c>
      <c r="I66" s="39">
        <v>738</v>
      </c>
      <c r="J66" s="63">
        <v>0</v>
      </c>
      <c r="K66" s="63">
        <v>0</v>
      </c>
      <c r="L66" s="63">
        <f t="shared" si="2"/>
        <v>1652.8</v>
      </c>
      <c r="M66" s="63">
        <f t="shared" si="10"/>
        <v>738</v>
      </c>
    </row>
    <row r="67" spans="1:13" ht="62.25" customHeight="1" x14ac:dyDescent="0.25">
      <c r="A67" s="43" t="s">
        <v>153</v>
      </c>
      <c r="B67" s="44" t="s">
        <v>184</v>
      </c>
      <c r="C67" s="91"/>
      <c r="D67" s="39">
        <v>0</v>
      </c>
      <c r="E67" s="39">
        <v>0</v>
      </c>
      <c r="F67" s="39">
        <v>0</v>
      </c>
      <c r="G67" s="39">
        <v>0</v>
      </c>
      <c r="H67" s="39">
        <v>18416.669999999998</v>
      </c>
      <c r="I67" s="39">
        <v>14668.29</v>
      </c>
      <c r="J67" s="63">
        <v>0</v>
      </c>
      <c r="K67" s="63">
        <v>0</v>
      </c>
      <c r="L67" s="63">
        <f>SUM(D67+F67+H67+J67)</f>
        <v>18416.669999999998</v>
      </c>
      <c r="M67" s="63">
        <f t="shared" si="10"/>
        <v>14668.29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85183.8</v>
      </c>
      <c r="I68" s="35">
        <f t="shared" si="18"/>
        <v>82083.58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85183.8</v>
      </c>
      <c r="M68" s="62">
        <f t="shared" si="19"/>
        <v>82083.58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85183.8</v>
      </c>
      <c r="I70" s="39">
        <v>82083.58</v>
      </c>
      <c r="J70" s="63">
        <v>0</v>
      </c>
      <c r="K70" s="63">
        <v>0</v>
      </c>
      <c r="L70" s="62">
        <f>SUM(D70+F70+H70+J70)</f>
        <v>85183.8</v>
      </c>
      <c r="M70" s="62">
        <f t="shared" si="19"/>
        <v>82083.58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170.92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170.92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67"/>
    </row>
    <row r="75" spans="1:13" ht="32.25" customHeight="1" x14ac:dyDescent="0.25">
      <c r="A75" s="14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81"/>
    </row>
    <row r="76" spans="1:13" ht="33.75" customHeight="1" x14ac:dyDescent="0.25">
      <c r="A76" s="1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82"/>
    </row>
    <row r="77" spans="1:13" ht="33" customHeight="1" x14ac:dyDescent="0.25">
      <c r="A77" s="14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81"/>
    </row>
    <row r="78" spans="1:13" s="18" customFormat="1" ht="33" customHeight="1" x14ac:dyDescent="0.25">
      <c r="A78" s="19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81"/>
    </row>
    <row r="79" spans="1:13" ht="31.5" customHeight="1" x14ac:dyDescent="0.25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82"/>
    </row>
    <row r="80" spans="1:13" ht="33" customHeight="1" x14ac:dyDescent="0.25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81"/>
    </row>
    <row r="81" spans="2:13" ht="33" customHeight="1" x14ac:dyDescent="0.2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83"/>
    </row>
  </sheetData>
  <mergeCells count="30"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7" t="s">
        <v>156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8" t="s">
        <v>2</v>
      </c>
      <c r="B4" s="106" t="s">
        <v>3</v>
      </c>
      <c r="C4" s="101" t="s">
        <v>9</v>
      </c>
      <c r="D4" s="106" t="s">
        <v>23</v>
      </c>
      <c r="E4" s="106"/>
      <c r="F4" s="106" t="s">
        <v>24</v>
      </c>
      <c r="G4" s="106"/>
      <c r="H4" s="106" t="s">
        <v>4</v>
      </c>
      <c r="I4" s="106"/>
      <c r="J4" s="106" t="s">
        <v>5</v>
      </c>
      <c r="K4" s="106"/>
      <c r="L4" s="106" t="s">
        <v>6</v>
      </c>
      <c r="M4" s="106"/>
    </row>
    <row r="5" spans="1:21" ht="33" customHeight="1" x14ac:dyDescent="0.25">
      <c r="A5" s="98"/>
      <c r="B5" s="106"/>
      <c r="C5" s="102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8"/>
      <c r="B6" s="106"/>
      <c r="C6" s="103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1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1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1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1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1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1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1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1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1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1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1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1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1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1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1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1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1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1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1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1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1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1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1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1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1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1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5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5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5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5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5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1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1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1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1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1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3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4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4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1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1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1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1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1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1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1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1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3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4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4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1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1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1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1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15"/>
    </row>
    <row r="73" spans="1:13" ht="42" customHeight="1" x14ac:dyDescent="0.25">
      <c r="A73" s="14"/>
      <c r="B73" s="107" t="s">
        <v>141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22" t="s">
        <v>140</v>
      </c>
    </row>
    <row r="74" spans="1:13" ht="42" customHeight="1" x14ac:dyDescent="0.25">
      <c r="A74" s="14"/>
      <c r="B74" s="107" t="s">
        <v>143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22" t="s">
        <v>142</v>
      </c>
    </row>
    <row r="75" spans="1:13" ht="42" customHeight="1" x14ac:dyDescent="0.25">
      <c r="A75" s="14"/>
      <c r="B75" s="107" t="s">
        <v>146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22" t="s">
        <v>145</v>
      </c>
    </row>
    <row r="76" spans="1:13" s="18" customFormat="1" ht="42" customHeight="1" x14ac:dyDescent="0.25">
      <c r="A76" s="19"/>
      <c r="B76" s="107" t="s">
        <v>149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22" t="s">
        <v>147</v>
      </c>
    </row>
    <row r="77" spans="1:13" ht="42" customHeight="1" x14ac:dyDescent="0.25">
      <c r="B77" s="107" t="s">
        <v>150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23" t="s">
        <v>148</v>
      </c>
    </row>
    <row r="78" spans="1:13" ht="42" customHeight="1" x14ac:dyDescent="0.25">
      <c r="B78" s="107" t="s">
        <v>152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23" t="s">
        <v>151</v>
      </c>
    </row>
    <row r="79" spans="1:13" ht="42" customHeight="1" x14ac:dyDescent="0.25">
      <c r="B79" s="107" t="s">
        <v>155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23" t="s">
        <v>154</v>
      </c>
    </row>
    <row r="80" spans="1:13" ht="38.25" customHeight="1" x14ac:dyDescent="0.25">
      <c r="B80" s="107" t="s">
        <v>157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8"/>
      <c r="M80" s="23" t="s">
        <v>159</v>
      </c>
    </row>
    <row r="81" spans="2:13" ht="42" customHeight="1" x14ac:dyDescent="0.25">
      <c r="B81" s="107" t="s">
        <v>152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23" t="s">
        <v>160</v>
      </c>
    </row>
    <row r="82" spans="2:13" ht="43.5" customHeight="1" x14ac:dyDescent="0.25">
      <c r="B82" s="107" t="s">
        <v>158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8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2023-12-05T08:26:14Z</cp:lastPrinted>
  <dcterms:created xsi:type="dcterms:W3CDTF">2015-10-02T05:38:20Z</dcterms:created>
  <dcterms:modified xsi:type="dcterms:W3CDTF">2023-12-07T12:54:25Z</dcterms:modified>
</cp:coreProperties>
</file>