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24519"/>
</workbook>
</file>

<file path=xl/calcChain.xml><?xml version="1.0" encoding="utf-8"?>
<calcChain xmlns="http://schemas.openxmlformats.org/spreadsheetml/2006/main">
  <c r="R34" i="1"/>
  <c r="Q34"/>
  <c r="R33"/>
  <c r="Q33"/>
  <c r="M11"/>
  <c r="M17"/>
  <c r="M39"/>
  <c r="L11"/>
  <c r="E50"/>
  <c r="G50"/>
  <c r="L43"/>
  <c r="M69"/>
  <c r="L69"/>
  <c r="L52"/>
  <c r="H23"/>
  <c r="M37"/>
  <c r="M52"/>
  <c r="G23"/>
  <c r="M44"/>
  <c r="L33"/>
  <c r="N33" s="1"/>
  <c r="L31"/>
  <c r="M27"/>
  <c r="G8"/>
  <c r="I8"/>
  <c r="M67"/>
  <c r="H8"/>
  <c r="E68"/>
  <c r="M68" s="1"/>
  <c r="D68"/>
  <c r="L68" s="1"/>
  <c r="M32"/>
  <c r="L27"/>
  <c r="L17"/>
  <c r="I16"/>
  <c r="I45"/>
  <c r="F53"/>
  <c r="D16"/>
  <c r="M66"/>
  <c r="M65"/>
  <c r="M63"/>
  <c r="M62"/>
  <c r="M61"/>
  <c r="M60"/>
  <c r="M59"/>
  <c r="M57"/>
  <c r="M56"/>
  <c r="M55"/>
  <c r="M54"/>
  <c r="M51"/>
  <c r="M49"/>
  <c r="M48"/>
  <c r="M47"/>
  <c r="M46"/>
  <c r="M43"/>
  <c r="M42"/>
  <c r="M41"/>
  <c r="M38"/>
  <c r="M36"/>
  <c r="M34"/>
  <c r="O34" s="1"/>
  <c r="M33"/>
  <c r="O33" s="1"/>
  <c r="M31"/>
  <c r="M29"/>
  <c r="M28"/>
  <c r="M26"/>
  <c r="M25"/>
  <c r="M24"/>
  <c r="M22"/>
  <c r="M21"/>
  <c r="M19"/>
  <c r="M18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F50"/>
  <c r="H50"/>
  <c r="I50"/>
  <c r="J50"/>
  <c r="K50"/>
  <c r="D50"/>
  <c r="E53"/>
  <c r="G53"/>
  <c r="H53"/>
  <c r="I53"/>
  <c r="J53"/>
  <c r="K53"/>
  <c r="D53"/>
  <c r="E58"/>
  <c r="F58"/>
  <c r="L58" s="1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N34" s="1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K8"/>
  <c r="D8"/>
  <c r="M20" l="1"/>
  <c r="M64"/>
  <c r="L8"/>
  <c r="L40"/>
  <c r="M8"/>
  <c r="J7"/>
  <c r="M45"/>
  <c r="L64"/>
  <c r="L45"/>
  <c r="L12"/>
  <c r="L53"/>
  <c r="M50"/>
  <c r="L50"/>
  <c r="L35"/>
  <c r="M23"/>
  <c r="M16"/>
  <c r="E7"/>
  <c r="K7"/>
  <c r="M58"/>
  <c r="M53"/>
  <c r="M40"/>
  <c r="M35"/>
  <c r="G7"/>
  <c r="R30"/>
  <c r="L30"/>
  <c r="N30" s="1"/>
  <c r="M30"/>
  <c r="O30" s="1"/>
  <c r="Q30"/>
  <c r="L23"/>
  <c r="H7"/>
  <c r="F7"/>
  <c r="L16"/>
  <c r="M12"/>
  <c r="I7"/>
  <c r="L20"/>
  <c r="D7"/>
  <c r="M7" l="1"/>
  <c r="O7" s="1"/>
  <c r="L7"/>
  <c r="N7" s="1"/>
  <c r="R7" l="1"/>
  <c r="Q7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<sst xmlns="http://schemas.openxmlformats.org/spreadsheetml/2006/main" count="157" uniqueCount="140">
  <si>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</si>
  <si>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</si>
  <si>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</si>
  <si>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</si>
  <si>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</si>
  <si>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</si>
  <si>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</si>
  <si>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</si>
  <si>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</si>
  <si>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</si>
  <si>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</si>
  <si>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</si>
  <si>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</si>
  <si>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</si>
  <si>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</si>
  <si>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</si>
  <si>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</si>
  <si>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</si>
  <si>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</si>
  <si>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</si>
  <si>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</si>
  <si>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</si>
  <si>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</si>
  <si>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</si>
  <si>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</si>
  <si>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</si>
  <si>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</si>
  <si>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</si>
  <si>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</si>
  <si>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</si>
  <si>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</si>
  <si>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</si>
  <si>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</si>
  <si>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</si>
  <si>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</si>
  <si>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</si>
  <si>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</si>
  <si>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</si>
  <si>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</si>
  <si>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</si>
  <si>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</si>
  <si>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</si>
  <si>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</si>
  <si>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</si>
  <si>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</si>
  <si>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</si>
  <si>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</si>
  <si>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</si>
  <si>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</si>
  <si>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</si>
  <si>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</si>
  <si>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</si>
  <si>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</si>
  <si>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</si>
  <si>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</si>
  <si>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</si>
  <si>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</si>
  <si>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</si>
  <si>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</si>
  <si>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</si>
  <si>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</si>
  <si>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</si>
  <si>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</si>
  <si>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</si>
  <si>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</si>
  <si>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</si>
  <si>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</si>
  <si>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</si>
  <si>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</si>
  <si>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</si>
  <si>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</si>
  <si>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</si>
  <si>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</si>
  <si>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</si>
  <si>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</si>
  <si>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</si>
  <si>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</si>
  <si>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</si>
  <si>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</si>
  <si>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</si>
  <si>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</si>
  <si>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</si>
  <si>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</si>
  <si>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</si>
  <si>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</si>
  <si>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</si>
  <si>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</si>
  <si>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</si>
  <si>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</si>
  <si>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</si>
  <si>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</si>
  <si>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</si>
  <si>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</si>
  <si>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</si>
  <si>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</si>
  <si>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</si>
  <si>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</si>
  <si>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</si>
  <si>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</si>
  <si>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</si>
  <si>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</si>
  <si>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</si>
  <si>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</si>
  <si>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</si>
  <si>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</si>
  <si>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</si>
  <si>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 xml:space="preserve">Отчет о реализации муниципальных программ Невьянского городского округа за январь  2020 года 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</si>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</sst>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zoomScaleSheetLayoutView="89" workbookViewId="0">
      <selection activeCell="B76" sqref="B76:L76"/>
    </sheetView>
  </sheetViews>
  <sheetFormatPr defaultRowHeight="33" customHeight="1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0.8554687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</cols>
  <sheetData>
    <row r="1" spans="1:19" ht="16.5" customHeight="1"/>
    <row r="2" spans="1:19" ht="17.25" customHeight="1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9" ht="15" customHeight="1">
      <c r="M3" s="1" t="s">
        <v>1</v>
      </c>
    </row>
    <row r="4" spans="1:19" ht="33" customHeight="1">
      <c r="A4" s="49" t="s">
        <v>2</v>
      </c>
      <c r="B4" s="50" t="s">
        <v>3</v>
      </c>
      <c r="C4" s="51" t="s">
        <v>9</v>
      </c>
      <c r="D4" s="50" t="s">
        <v>23</v>
      </c>
      <c r="E4" s="50"/>
      <c r="F4" s="50" t="s">
        <v>24</v>
      </c>
      <c r="G4" s="50"/>
      <c r="H4" s="50" t="s">
        <v>4</v>
      </c>
      <c r="I4" s="50"/>
      <c r="J4" s="50" t="s">
        <v>5</v>
      </c>
      <c r="K4" s="50"/>
      <c r="L4" s="50" t="s">
        <v>6</v>
      </c>
      <c r="M4" s="50"/>
    </row>
    <row r="5" spans="1:19" ht="33" customHeight="1">
      <c r="A5" s="49"/>
      <c r="B5" s="50"/>
      <c r="C5" s="52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19" ht="33" customHeight="1">
      <c r="A6" s="49"/>
      <c r="B6" s="50"/>
      <c r="C6" s="53"/>
      <c r="D6" s="24" t="s">
        <v>107</v>
      </c>
      <c r="E6" s="24" t="s">
        <v>107</v>
      </c>
      <c r="F6" s="24" t="s">
        <v>107</v>
      </c>
      <c r="G6" s="24" t="s">
        <v>107</v>
      </c>
      <c r="H6" s="24" t="s">
        <v>107</v>
      </c>
      <c r="I6" s="24" t="s">
        <v>107</v>
      </c>
      <c r="J6" s="24" t="s">
        <v>107</v>
      </c>
      <c r="K6" s="24" t="s">
        <v>107</v>
      </c>
      <c r="L6" s="24" t="s">
        <v>107</v>
      </c>
      <c r="M6" s="24" t="s">
        <v>107</v>
      </c>
      <c r="Q6" s="36"/>
      <c r="R6" s="36"/>
      <c r="S6" s="36"/>
    </row>
    <row r="7" spans="1:19" ht="19.5" customHeight="1">
      <c r="A7" s="8"/>
      <c r="B7" s="13" t="s">
        <v>0</v>
      </c>
      <c r="C7" s="14"/>
      <c r="D7" s="20">
        <f t="shared" ref="D7:K7" si="0">SUM(D8+D12+D16+D20+D23+D30+D35+D40+D45+D50+D53+D58+D64+D68)</f>
        <v>16964.399999999998</v>
      </c>
      <c r="E7" s="20">
        <f t="shared" si="0"/>
        <v>832.71</v>
      </c>
      <c r="F7" s="20">
        <f t="shared" si="0"/>
        <v>1075279.3</v>
      </c>
      <c r="G7" s="20">
        <f t="shared" si="0"/>
        <v>40411.179999999993</v>
      </c>
      <c r="H7" s="20">
        <f t="shared" si="0"/>
        <v>1231282.8800000001</v>
      </c>
      <c r="I7" s="20">
        <f t="shared" si="0"/>
        <v>40606.200000000004</v>
      </c>
      <c r="J7" s="20">
        <f t="shared" si="0"/>
        <v>9369.36</v>
      </c>
      <c r="K7" s="20">
        <f t="shared" si="0"/>
        <v>0</v>
      </c>
      <c r="L7" s="20">
        <f>SUM(L8+L12+L16+L20+L23+L30+L35+L40+L45+L50+L53+L58+L64+L68+L69)</f>
        <v>2333173.9</v>
      </c>
      <c r="M7" s="20">
        <f>SUM(M8+M12+M16+M20+M23+M30+M35+M40+M45+M50+M53+M58+M64+M68+M69)</f>
        <v>81850.09</v>
      </c>
      <c r="N7" s="25">
        <f>L7-J7</f>
        <v>2323804.54</v>
      </c>
      <c r="O7" s="25">
        <f>M7-K7</f>
        <v>81850.09</v>
      </c>
      <c r="P7" s="5"/>
      <c r="Q7" s="37">
        <f>L7-J7</f>
        <v>2323804.54</v>
      </c>
      <c r="R7" s="37">
        <f>M7-K7</f>
        <v>81850.09</v>
      </c>
      <c r="S7" s="36"/>
    </row>
    <row r="8" spans="1:19" ht="71.25">
      <c r="A8" s="12">
        <v>1</v>
      </c>
      <c r="B8" s="14" t="s">
        <v>117</v>
      </c>
      <c r="C8" s="44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0</v>
      </c>
      <c r="H8" s="20">
        <f>SUM(H9:H11)</f>
        <v>83132.83</v>
      </c>
      <c r="I8" s="20">
        <f t="shared" si="1"/>
        <v>2242.25</v>
      </c>
      <c r="J8" s="20">
        <f t="shared" si="1"/>
        <v>0</v>
      </c>
      <c r="K8" s="20">
        <f t="shared" si="1"/>
        <v>0</v>
      </c>
      <c r="L8" s="20">
        <f>SUM(L9:L11)</f>
        <v>83608.03</v>
      </c>
      <c r="M8" s="20">
        <f t="shared" si="1"/>
        <v>2242.25</v>
      </c>
    </row>
    <row r="9" spans="1:19" ht="30">
      <c r="A9" s="9" t="s">
        <v>25</v>
      </c>
      <c r="B9" s="7" t="s">
        <v>72</v>
      </c>
      <c r="C9" s="44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19" ht="45">
      <c r="A10" s="9" t="s">
        <v>26</v>
      </c>
      <c r="B10" s="54" t="s">
        <v>118</v>
      </c>
      <c r="C10" s="44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19" ht="75">
      <c r="A11" s="9" t="s">
        <v>27</v>
      </c>
      <c r="B11" s="54" t="s">
        <v>119</v>
      </c>
      <c r="C11" s="4"/>
      <c r="D11" s="18">
        <v>48.6</v>
      </c>
      <c r="E11" s="18">
        <v>0</v>
      </c>
      <c r="F11" s="18">
        <v>426.6</v>
      </c>
      <c r="G11" s="18">
        <v>0</v>
      </c>
      <c r="H11" s="19">
        <v>82923.83</v>
      </c>
      <c r="I11" s="19">
        <v>2242.25</v>
      </c>
      <c r="J11" s="18">
        <v>0</v>
      </c>
      <c r="K11" s="18">
        <v>0</v>
      </c>
      <c r="L11" s="18">
        <f>SUM(D11+F11+H11+J11)</f>
        <v>83399.03</v>
      </c>
      <c r="M11" s="18">
        <f>SUM(E11+G11+I11+K11)</f>
        <v>2242.25</v>
      </c>
    </row>
    <row r="12" spans="1:19" ht="71.25">
      <c r="A12" s="12">
        <v>2</v>
      </c>
      <c r="B12" s="14" t="s">
        <v>120</v>
      </c>
      <c r="C12" s="44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10684.74</v>
      </c>
      <c r="I12" s="20">
        <f t="shared" si="4"/>
        <v>545.62</v>
      </c>
      <c r="J12" s="20">
        <f t="shared" si="4"/>
        <v>0</v>
      </c>
      <c r="K12" s="20">
        <f t="shared" si="4"/>
        <v>0</v>
      </c>
      <c r="L12" s="20">
        <f>SUM(D12+F12+H12+J12)</f>
        <v>10684.74</v>
      </c>
      <c r="M12" s="20">
        <f t="shared" si="3"/>
        <v>545.62</v>
      </c>
    </row>
    <row r="13" spans="1:19" ht="45">
      <c r="A13" s="9" t="s">
        <v>28</v>
      </c>
      <c r="B13" s="7" t="s">
        <v>73</v>
      </c>
      <c r="C13" s="44"/>
      <c r="D13" s="18">
        <v>0</v>
      </c>
      <c r="E13" s="18">
        <v>0</v>
      </c>
      <c r="F13" s="18">
        <v>0</v>
      </c>
      <c r="G13" s="18">
        <v>0</v>
      </c>
      <c r="H13" s="19">
        <v>6570.35</v>
      </c>
      <c r="I13" s="19">
        <v>485.62</v>
      </c>
      <c r="J13" s="18">
        <v>0</v>
      </c>
      <c r="K13" s="18">
        <v>0</v>
      </c>
      <c r="L13" s="18">
        <f t="shared" si="2"/>
        <v>6570.35</v>
      </c>
      <c r="M13" s="18">
        <f t="shared" si="3"/>
        <v>485.62</v>
      </c>
    </row>
    <row r="14" spans="1:19" ht="35.25" customHeight="1">
      <c r="A14" s="9" t="s">
        <v>29</v>
      </c>
      <c r="B14" s="7" t="s">
        <v>74</v>
      </c>
      <c r="C14" s="44"/>
      <c r="D14" s="18">
        <v>0</v>
      </c>
      <c r="E14" s="18">
        <v>0</v>
      </c>
      <c r="F14" s="18">
        <v>0</v>
      </c>
      <c r="G14" s="18">
        <v>0</v>
      </c>
      <c r="H14" s="19">
        <v>2225.66</v>
      </c>
      <c r="I14" s="19">
        <v>0</v>
      </c>
      <c r="J14" s="18">
        <v>0</v>
      </c>
      <c r="K14" s="18">
        <v>0</v>
      </c>
      <c r="L14" s="18">
        <f t="shared" si="2"/>
        <v>2225.66</v>
      </c>
      <c r="M14" s="18">
        <f t="shared" si="3"/>
        <v>0</v>
      </c>
    </row>
    <row r="15" spans="1:19" ht="49.5" customHeight="1">
      <c r="A15" s="9" t="s">
        <v>30</v>
      </c>
      <c r="B15" s="7" t="s">
        <v>75</v>
      </c>
      <c r="C15" s="44"/>
      <c r="D15" s="18">
        <v>0</v>
      </c>
      <c r="E15" s="18">
        <v>0</v>
      </c>
      <c r="F15" s="18">
        <v>0</v>
      </c>
      <c r="G15" s="18">
        <v>0</v>
      </c>
      <c r="H15" s="19">
        <v>1888.73</v>
      </c>
      <c r="I15" s="19">
        <v>60</v>
      </c>
      <c r="J15" s="18">
        <v>0</v>
      </c>
      <c r="K15" s="18">
        <v>0</v>
      </c>
      <c r="L15" s="18">
        <f t="shared" si="2"/>
        <v>1888.73</v>
      </c>
      <c r="M15" s="18">
        <f t="shared" si="3"/>
        <v>60</v>
      </c>
    </row>
    <row r="16" spans="1:19" ht="64.5" customHeight="1">
      <c r="A16" s="12">
        <v>3</v>
      </c>
      <c r="B16" s="14" t="s">
        <v>121</v>
      </c>
      <c r="C16" s="44" t="s">
        <v>12</v>
      </c>
      <c r="D16" s="55">
        <f>SUM(D17:D19)</f>
        <v>0</v>
      </c>
      <c r="E16" s="55">
        <f t="shared" ref="E16:K16" si="5">SUM(E17:E19)</f>
        <v>0</v>
      </c>
      <c r="F16" s="55">
        <f t="shared" si="5"/>
        <v>438190.9</v>
      </c>
      <c r="G16" s="55">
        <f t="shared" si="5"/>
        <v>0</v>
      </c>
      <c r="H16" s="55">
        <f t="shared" si="5"/>
        <v>40847.29</v>
      </c>
      <c r="I16" s="55">
        <f t="shared" si="5"/>
        <v>499.11</v>
      </c>
      <c r="J16" s="55">
        <f t="shared" si="5"/>
        <v>0</v>
      </c>
      <c r="K16" s="55">
        <f t="shared" si="5"/>
        <v>0</v>
      </c>
      <c r="L16" s="20">
        <f>SUM(D16+F16+H16+J16)</f>
        <v>479038.19</v>
      </c>
      <c r="M16" s="20">
        <f t="shared" si="3"/>
        <v>499.11</v>
      </c>
    </row>
    <row r="17" spans="1:18" ht="47.25" customHeight="1">
      <c r="A17" s="9" t="s">
        <v>31</v>
      </c>
      <c r="B17" s="7" t="s">
        <v>76</v>
      </c>
      <c r="C17" s="44"/>
      <c r="D17" s="56">
        <v>0</v>
      </c>
      <c r="E17" s="56">
        <v>0</v>
      </c>
      <c r="F17" s="56">
        <v>0</v>
      </c>
      <c r="G17" s="56">
        <v>0</v>
      </c>
      <c r="H17" s="57">
        <v>912.04</v>
      </c>
      <c r="I17" s="57">
        <v>0</v>
      </c>
      <c r="J17" s="18">
        <v>0</v>
      </c>
      <c r="K17" s="18">
        <v>0</v>
      </c>
      <c r="L17" s="18">
        <f>SUM(D17+F17+H17+J17)</f>
        <v>912.04</v>
      </c>
      <c r="M17" s="18">
        <f t="shared" si="3"/>
        <v>0</v>
      </c>
    </row>
    <row r="18" spans="1:18" s="40" customFormat="1" ht="30">
      <c r="A18" s="39" t="s">
        <v>32</v>
      </c>
      <c r="B18" s="38" t="s">
        <v>77</v>
      </c>
      <c r="C18" s="44"/>
      <c r="D18" s="56">
        <v>0</v>
      </c>
      <c r="E18" s="56">
        <v>0</v>
      </c>
      <c r="F18" s="56">
        <v>438190.9</v>
      </c>
      <c r="G18" s="56">
        <v>0</v>
      </c>
      <c r="H18" s="57">
        <v>36335.25</v>
      </c>
      <c r="I18" s="57">
        <v>199.11</v>
      </c>
      <c r="J18" s="18">
        <v>0</v>
      </c>
      <c r="K18" s="18">
        <v>0</v>
      </c>
      <c r="L18" s="18">
        <f t="shared" si="2"/>
        <v>474526.15</v>
      </c>
      <c r="M18" s="18">
        <f t="shared" si="3"/>
        <v>199.11</v>
      </c>
    </row>
    <row r="19" spans="1:18" ht="33" customHeight="1">
      <c r="A19" s="9" t="s">
        <v>33</v>
      </c>
      <c r="B19" s="7" t="s">
        <v>78</v>
      </c>
      <c r="C19" s="44"/>
      <c r="D19" s="56">
        <v>0</v>
      </c>
      <c r="E19" s="56">
        <v>0</v>
      </c>
      <c r="F19" s="56">
        <v>0</v>
      </c>
      <c r="G19" s="56">
        <v>0</v>
      </c>
      <c r="H19" s="57">
        <v>3600</v>
      </c>
      <c r="I19" s="57">
        <v>300</v>
      </c>
      <c r="J19" s="18">
        <v>0</v>
      </c>
      <c r="K19" s="18">
        <v>0</v>
      </c>
      <c r="L19" s="18">
        <f t="shared" si="2"/>
        <v>3600</v>
      </c>
      <c r="M19" s="18">
        <f t="shared" si="3"/>
        <v>300</v>
      </c>
    </row>
    <row r="20" spans="1:18" ht="71.25">
      <c r="A20" s="12">
        <v>4</v>
      </c>
      <c r="B20" s="14" t="s">
        <v>122</v>
      </c>
      <c r="C20" s="44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90282.14</v>
      </c>
      <c r="I20" s="20">
        <f t="shared" si="6"/>
        <v>300</v>
      </c>
      <c r="J20" s="20">
        <f t="shared" si="6"/>
        <v>0</v>
      </c>
      <c r="K20" s="20">
        <f t="shared" si="6"/>
        <v>0</v>
      </c>
      <c r="L20" s="20">
        <f>SUM(D20+F20+H20+J20)</f>
        <v>90282.14</v>
      </c>
      <c r="M20" s="20">
        <f t="shared" si="3"/>
        <v>300</v>
      </c>
    </row>
    <row r="21" spans="1:18" ht="33" customHeight="1">
      <c r="A21" s="9" t="s">
        <v>34</v>
      </c>
      <c r="B21" s="7" t="s">
        <v>79</v>
      </c>
      <c r="C21" s="44"/>
      <c r="D21" s="18">
        <v>0</v>
      </c>
      <c r="E21" s="18">
        <v>0</v>
      </c>
      <c r="F21" s="18">
        <v>0</v>
      </c>
      <c r="G21" s="18">
        <v>0</v>
      </c>
      <c r="H21" s="19">
        <v>89522.14</v>
      </c>
      <c r="I21" s="19">
        <v>300</v>
      </c>
      <c r="J21" s="18">
        <v>0</v>
      </c>
      <c r="K21" s="18">
        <v>0</v>
      </c>
      <c r="L21" s="18">
        <f t="shared" si="2"/>
        <v>89522.14</v>
      </c>
      <c r="M21" s="18">
        <f t="shared" si="3"/>
        <v>300</v>
      </c>
    </row>
    <row r="22" spans="1:18" ht="30">
      <c r="A22" s="9" t="s">
        <v>35</v>
      </c>
      <c r="B22" s="7" t="s">
        <v>80</v>
      </c>
      <c r="C22" s="44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18" ht="75.75" customHeight="1">
      <c r="A23" s="10">
        <v>5</v>
      </c>
      <c r="B23" s="14" t="s">
        <v>123</v>
      </c>
      <c r="C23" s="44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3311.3</v>
      </c>
      <c r="G23" s="20">
        <f t="shared" si="7"/>
        <v>0</v>
      </c>
      <c r="H23" s="20">
        <f>SUM(H24:H29)</f>
        <v>173855.51</v>
      </c>
      <c r="I23" s="20">
        <f t="shared" si="7"/>
        <v>1493.85</v>
      </c>
      <c r="J23" s="20">
        <f t="shared" si="7"/>
        <v>0</v>
      </c>
      <c r="K23" s="20">
        <f t="shared" si="7"/>
        <v>0</v>
      </c>
      <c r="L23" s="20">
        <f>SUM(D23+F23+H23+J23)</f>
        <v>177166.81</v>
      </c>
      <c r="M23" s="20">
        <f t="shared" si="3"/>
        <v>1493.85</v>
      </c>
    </row>
    <row r="24" spans="1:18" ht="75">
      <c r="A24" s="9" t="s">
        <v>36</v>
      </c>
      <c r="B24" s="7" t="s">
        <v>81</v>
      </c>
      <c r="C24" s="44"/>
      <c r="D24" s="18">
        <v>0</v>
      </c>
      <c r="E24" s="18">
        <v>0</v>
      </c>
      <c r="F24" s="18">
        <v>0</v>
      </c>
      <c r="G24" s="18">
        <v>0</v>
      </c>
      <c r="H24" s="19">
        <v>97265.88</v>
      </c>
      <c r="I24" s="19">
        <v>0</v>
      </c>
      <c r="J24" s="18">
        <v>0</v>
      </c>
      <c r="K24" s="18">
        <v>0</v>
      </c>
      <c r="L24" s="18">
        <f t="shared" si="2"/>
        <v>97265.88</v>
      </c>
      <c r="M24" s="18">
        <f t="shared" ref="M24:M29" si="8">SUM(E24+G24+I24+K24)</f>
        <v>0</v>
      </c>
    </row>
    <row r="25" spans="1:18" ht="45">
      <c r="A25" s="9" t="s">
        <v>37</v>
      </c>
      <c r="B25" s="7" t="s">
        <v>82</v>
      </c>
      <c r="C25" s="44"/>
      <c r="D25" s="18">
        <v>0</v>
      </c>
      <c r="E25" s="18">
        <v>0</v>
      </c>
      <c r="F25" s="18">
        <v>2371</v>
      </c>
      <c r="G25" s="18">
        <v>0</v>
      </c>
      <c r="H25" s="19">
        <v>6004</v>
      </c>
      <c r="I25" s="19">
        <v>0</v>
      </c>
      <c r="J25" s="18">
        <v>0</v>
      </c>
      <c r="K25" s="18">
        <v>0</v>
      </c>
      <c r="L25" s="18">
        <f t="shared" si="2"/>
        <v>8375</v>
      </c>
      <c r="M25" s="18">
        <f t="shared" si="8"/>
        <v>0</v>
      </c>
    </row>
    <row r="26" spans="1:18" ht="60">
      <c r="A26" s="9" t="s">
        <v>38</v>
      </c>
      <c r="B26" s="54" t="s">
        <v>124</v>
      </c>
      <c r="C26" s="44"/>
      <c r="D26" s="18">
        <v>0</v>
      </c>
      <c r="E26" s="18">
        <v>0</v>
      </c>
      <c r="F26" s="18">
        <v>0</v>
      </c>
      <c r="G26" s="18">
        <v>0</v>
      </c>
      <c r="H26" s="19">
        <v>10325.84</v>
      </c>
      <c r="I26" s="19">
        <v>183.85</v>
      </c>
      <c r="J26" s="18">
        <v>0</v>
      </c>
      <c r="K26" s="18">
        <v>0</v>
      </c>
      <c r="L26" s="18">
        <f t="shared" si="2"/>
        <v>10325.84</v>
      </c>
      <c r="M26" s="18">
        <f t="shared" si="8"/>
        <v>183.85</v>
      </c>
    </row>
    <row r="27" spans="1:18" ht="30">
      <c r="A27" s="9" t="s">
        <v>39</v>
      </c>
      <c r="B27" s="7" t="s">
        <v>83</v>
      </c>
      <c r="C27" s="44"/>
      <c r="D27" s="18">
        <v>0</v>
      </c>
      <c r="E27" s="18">
        <v>0</v>
      </c>
      <c r="F27" s="18">
        <v>940.3</v>
      </c>
      <c r="G27" s="18">
        <v>0</v>
      </c>
      <c r="H27" s="19">
        <v>53182.6</v>
      </c>
      <c r="I27" s="19">
        <v>890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890</v>
      </c>
    </row>
    <row r="28" spans="1:18" ht="30">
      <c r="A28" s="9" t="s">
        <v>40</v>
      </c>
      <c r="B28" s="7" t="s">
        <v>84</v>
      </c>
      <c r="C28" s="44"/>
      <c r="D28" s="18">
        <v>0</v>
      </c>
      <c r="E28" s="18">
        <v>0</v>
      </c>
      <c r="F28" s="18">
        <v>0</v>
      </c>
      <c r="G28" s="18">
        <v>0</v>
      </c>
      <c r="H28" s="19">
        <v>5221.3</v>
      </c>
      <c r="I28" s="19">
        <v>400</v>
      </c>
      <c r="J28" s="18">
        <v>0</v>
      </c>
      <c r="K28" s="18">
        <v>0</v>
      </c>
      <c r="L28" s="18">
        <f t="shared" si="2"/>
        <v>5221.3</v>
      </c>
      <c r="M28" s="18">
        <f t="shared" si="8"/>
        <v>400</v>
      </c>
    </row>
    <row r="29" spans="1:18" ht="35.25" customHeight="1">
      <c r="A29" s="9" t="s">
        <v>41</v>
      </c>
      <c r="B29" s="7" t="s">
        <v>85</v>
      </c>
      <c r="C29" s="44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20</v>
      </c>
      <c r="J29" s="18">
        <v>0</v>
      </c>
      <c r="K29" s="18">
        <v>0</v>
      </c>
      <c r="L29" s="18">
        <f t="shared" si="2"/>
        <v>1855.89</v>
      </c>
      <c r="M29" s="18">
        <f t="shared" si="8"/>
        <v>20</v>
      </c>
    </row>
    <row r="30" spans="1:18" ht="120" customHeight="1">
      <c r="A30" s="10">
        <v>6</v>
      </c>
      <c r="B30" s="14" t="s">
        <v>125</v>
      </c>
      <c r="C30" s="44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0</v>
      </c>
      <c r="G30" s="20">
        <f t="shared" si="9"/>
        <v>0</v>
      </c>
      <c r="H30" s="20">
        <f t="shared" si="9"/>
        <v>11519.96</v>
      </c>
      <c r="I30" s="20">
        <f t="shared" si="9"/>
        <v>6.86</v>
      </c>
      <c r="J30" s="20">
        <f t="shared" si="9"/>
        <v>9369.36</v>
      </c>
      <c r="K30" s="20">
        <f t="shared" si="9"/>
        <v>0</v>
      </c>
      <c r="L30" s="20">
        <f>SUM(D30+F30+H30+J30)</f>
        <v>20889.32</v>
      </c>
      <c r="M30" s="20">
        <f>SUM(E30+G30+I30+K30)</f>
        <v>6.86</v>
      </c>
      <c r="N30" s="25">
        <f>L30-J30</f>
        <v>11519.96</v>
      </c>
      <c r="O30" s="25">
        <f>M30-K30</f>
        <v>6.86</v>
      </c>
      <c r="Q30" s="25">
        <f>D30+F30+H30</f>
        <v>11519.96</v>
      </c>
      <c r="R30" s="25">
        <f>E30+G30+I30</f>
        <v>6.86</v>
      </c>
    </row>
    <row r="31" spans="1:18" ht="81.75" customHeight="1">
      <c r="A31" s="9" t="s">
        <v>42</v>
      </c>
      <c r="B31" s="7" t="s">
        <v>86</v>
      </c>
      <c r="C31" s="44"/>
      <c r="D31" s="18">
        <v>0</v>
      </c>
      <c r="E31" s="18">
        <v>0</v>
      </c>
      <c r="F31" s="18">
        <v>0</v>
      </c>
      <c r="G31" s="18">
        <v>0</v>
      </c>
      <c r="H31" s="19">
        <v>7870</v>
      </c>
      <c r="I31" s="19">
        <v>6.86</v>
      </c>
      <c r="J31" s="18">
        <v>0</v>
      </c>
      <c r="K31" s="18">
        <v>0</v>
      </c>
      <c r="L31" s="18">
        <f>SUM(D31+F31+H31+J31)</f>
        <v>7870</v>
      </c>
      <c r="M31" s="18">
        <f>SUM(E31+G31+I31+K31)</f>
        <v>6.86</v>
      </c>
    </row>
    <row r="32" spans="1:18" ht="46.5" customHeight="1">
      <c r="A32" s="9" t="s">
        <v>43</v>
      </c>
      <c r="B32" s="7" t="s">
        <v>87</v>
      </c>
      <c r="C32" s="44"/>
      <c r="D32" s="18">
        <v>0</v>
      </c>
      <c r="E32" s="18">
        <v>0</v>
      </c>
      <c r="F32" s="18">
        <v>0</v>
      </c>
      <c r="G32" s="18">
        <v>0</v>
      </c>
      <c r="H32" s="19">
        <v>1996.4</v>
      </c>
      <c r="I32" s="19">
        <v>0</v>
      </c>
      <c r="J32" s="18">
        <v>0</v>
      </c>
      <c r="K32" s="18">
        <v>0</v>
      </c>
      <c r="L32" s="18">
        <f t="shared" si="2"/>
        <v>1996.4</v>
      </c>
      <c r="M32" s="18">
        <f t="shared" ref="M32:M68" si="10">SUM(E32+G32+I32+K32)</f>
        <v>0</v>
      </c>
    </row>
    <row r="33" spans="1:18" ht="45">
      <c r="A33" s="9" t="s">
        <v>44</v>
      </c>
      <c r="B33" s="54" t="s">
        <v>126</v>
      </c>
      <c r="C33" s="44"/>
      <c r="D33" s="18"/>
      <c r="E33" s="18"/>
      <c r="F33" s="18">
        <v>0</v>
      </c>
      <c r="G33" s="18">
        <v>0</v>
      </c>
      <c r="H33" s="19">
        <v>1170.8399999999999</v>
      </c>
      <c r="I33" s="19">
        <v>0</v>
      </c>
      <c r="J33" s="18">
        <v>5475.6</v>
      </c>
      <c r="K33" s="18">
        <v>0</v>
      </c>
      <c r="L33" s="18">
        <f>SUM(D33+F33+H33+J33)</f>
        <v>6646.4400000000005</v>
      </c>
      <c r="M33" s="18">
        <f t="shared" si="10"/>
        <v>0</v>
      </c>
      <c r="N33" s="25">
        <f>L33-J33</f>
        <v>1170.8400000000001</v>
      </c>
      <c r="O33" s="25">
        <f>M33-K33</f>
        <v>0</v>
      </c>
      <c r="Q33" s="25">
        <f>D33+F33+H33</f>
        <v>1170.8399999999999</v>
      </c>
      <c r="R33" s="25">
        <f>E33+G33+I33</f>
        <v>0</v>
      </c>
    </row>
    <row r="34" spans="1:18" ht="75">
      <c r="A34" s="9" t="s">
        <v>45</v>
      </c>
      <c r="B34" s="54" t="s">
        <v>127</v>
      </c>
      <c r="C34" s="44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>
      <c r="A35" s="10">
        <v>7</v>
      </c>
      <c r="B35" s="13" t="s">
        <v>128</v>
      </c>
      <c r="C35" s="47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540446.9</v>
      </c>
      <c r="G35" s="20">
        <f t="shared" si="11"/>
        <v>32153.129999999997</v>
      </c>
      <c r="H35" s="20">
        <f t="shared" si="11"/>
        <v>504145.87</v>
      </c>
      <c r="I35" s="20">
        <f t="shared" si="11"/>
        <v>23852.370000000003</v>
      </c>
      <c r="J35" s="20">
        <f t="shared" si="11"/>
        <v>0</v>
      </c>
      <c r="K35" s="20">
        <f t="shared" si="11"/>
        <v>0</v>
      </c>
      <c r="L35" s="20">
        <f>SUM(D35+F35+H35+J35)</f>
        <v>1044592.77</v>
      </c>
      <c r="M35" s="20">
        <f t="shared" si="10"/>
        <v>56005.5</v>
      </c>
    </row>
    <row r="36" spans="1:18" ht="45">
      <c r="A36" s="9" t="s">
        <v>46</v>
      </c>
      <c r="B36" s="7" t="s">
        <v>88</v>
      </c>
      <c r="C36" s="47"/>
      <c r="D36" s="18">
        <v>0</v>
      </c>
      <c r="E36" s="18">
        <v>0</v>
      </c>
      <c r="F36" s="18">
        <v>202163.9</v>
      </c>
      <c r="G36" s="18">
        <v>7374.6</v>
      </c>
      <c r="H36" s="19">
        <v>150686.06</v>
      </c>
      <c r="I36" s="19">
        <v>11050.58</v>
      </c>
      <c r="J36" s="18">
        <v>0</v>
      </c>
      <c r="K36" s="18">
        <v>0</v>
      </c>
      <c r="L36" s="18">
        <f t="shared" si="2"/>
        <v>352849.95999999996</v>
      </c>
      <c r="M36" s="18">
        <f t="shared" si="10"/>
        <v>18425.18</v>
      </c>
    </row>
    <row r="37" spans="1:18" ht="36.75" customHeight="1">
      <c r="A37" s="9" t="s">
        <v>47</v>
      </c>
      <c r="B37" s="7" t="s">
        <v>89</v>
      </c>
      <c r="C37" s="47"/>
      <c r="D37" s="18">
        <v>0</v>
      </c>
      <c r="E37" s="18">
        <v>0</v>
      </c>
      <c r="F37" s="18">
        <v>324075.09999999998</v>
      </c>
      <c r="G37" s="18">
        <v>24778.53</v>
      </c>
      <c r="H37" s="19">
        <v>260948.79</v>
      </c>
      <c r="I37" s="19">
        <v>8219.85</v>
      </c>
      <c r="J37" s="18">
        <v>0</v>
      </c>
      <c r="K37" s="18">
        <v>0</v>
      </c>
      <c r="L37" s="18">
        <f t="shared" si="2"/>
        <v>585023.89</v>
      </c>
      <c r="M37" s="18">
        <f t="shared" si="10"/>
        <v>32998.379999999997</v>
      </c>
    </row>
    <row r="38" spans="1:18" ht="60">
      <c r="A38" s="9" t="s">
        <v>48</v>
      </c>
      <c r="B38" s="7" t="s">
        <v>90</v>
      </c>
      <c r="C38" s="47"/>
      <c r="D38" s="18">
        <v>0</v>
      </c>
      <c r="E38" s="18">
        <v>0</v>
      </c>
      <c r="F38" s="18">
        <v>14207.9</v>
      </c>
      <c r="G38" s="18">
        <v>0</v>
      </c>
      <c r="H38" s="19">
        <v>56848.52</v>
      </c>
      <c r="I38" s="19">
        <v>3789.9</v>
      </c>
      <c r="J38" s="18">
        <v>0</v>
      </c>
      <c r="K38" s="18">
        <v>0</v>
      </c>
      <c r="L38" s="18">
        <f t="shared" si="2"/>
        <v>71056.42</v>
      </c>
      <c r="M38" s="18">
        <f t="shared" si="10"/>
        <v>3789.9</v>
      </c>
    </row>
    <row r="39" spans="1:18" ht="60">
      <c r="A39" s="9" t="s">
        <v>49</v>
      </c>
      <c r="B39" s="54" t="s">
        <v>129</v>
      </c>
      <c r="C39" s="47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792.04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792.04</v>
      </c>
    </row>
    <row r="40" spans="1:18" ht="47.25">
      <c r="A40" s="10">
        <v>8</v>
      </c>
      <c r="B40" s="13" t="s">
        <v>130</v>
      </c>
      <c r="C40" s="44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139958.26</v>
      </c>
      <c r="I40" s="20">
        <f t="shared" si="12"/>
        <v>6258.77</v>
      </c>
      <c r="J40" s="20">
        <f t="shared" si="12"/>
        <v>0</v>
      </c>
      <c r="K40" s="20">
        <f t="shared" si="12"/>
        <v>0</v>
      </c>
      <c r="L40" s="20">
        <f>SUM(D40+F40+H40+J40)</f>
        <v>139958.26</v>
      </c>
      <c r="M40" s="20">
        <f t="shared" si="10"/>
        <v>6258.77</v>
      </c>
    </row>
    <row r="41" spans="1:18" ht="45">
      <c r="A41" s="9" t="s">
        <v>50</v>
      </c>
      <c r="B41" s="54" t="s">
        <v>131</v>
      </c>
      <c r="C41" s="44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8" ht="45">
      <c r="A42" s="9" t="s">
        <v>51</v>
      </c>
      <c r="B42" s="54" t="s">
        <v>132</v>
      </c>
      <c r="C42" s="44"/>
      <c r="D42" s="18">
        <v>0</v>
      </c>
      <c r="E42" s="18">
        <v>0</v>
      </c>
      <c r="F42" s="18">
        <v>0</v>
      </c>
      <c r="G42" s="18">
        <v>0</v>
      </c>
      <c r="H42" s="19">
        <v>71454.44</v>
      </c>
      <c r="I42" s="19">
        <v>2907.95</v>
      </c>
      <c r="J42" s="18">
        <v>0</v>
      </c>
      <c r="K42" s="18">
        <v>0</v>
      </c>
      <c r="L42" s="18">
        <f t="shared" si="2"/>
        <v>71454.44</v>
      </c>
      <c r="M42" s="18">
        <f t="shared" si="10"/>
        <v>2907.95</v>
      </c>
    </row>
    <row r="43" spans="1:18" ht="30">
      <c r="A43" s="9" t="s">
        <v>52</v>
      </c>
      <c r="B43" s="7" t="s">
        <v>91</v>
      </c>
      <c r="C43" s="44"/>
      <c r="D43" s="18">
        <v>0</v>
      </c>
      <c r="E43" s="18">
        <v>0</v>
      </c>
      <c r="F43" s="18">
        <v>0</v>
      </c>
      <c r="G43" s="18">
        <v>0</v>
      </c>
      <c r="H43" s="19">
        <v>44169.95</v>
      </c>
      <c r="I43" s="19">
        <v>2708.65</v>
      </c>
      <c r="J43" s="18">
        <v>0</v>
      </c>
      <c r="K43" s="18">
        <v>0</v>
      </c>
      <c r="L43" s="18">
        <f>SUM(D43+F43+H43+J43)</f>
        <v>44169.95</v>
      </c>
      <c r="M43" s="18">
        <f t="shared" si="10"/>
        <v>2708.65</v>
      </c>
    </row>
    <row r="44" spans="1:18" ht="47.25" customHeight="1">
      <c r="A44" s="9" t="s">
        <v>53</v>
      </c>
      <c r="B44" s="54" t="s">
        <v>133</v>
      </c>
      <c r="C44" s="44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642.16999999999996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642.16999999999996</v>
      </c>
    </row>
    <row r="45" spans="1:18" ht="63">
      <c r="A45" s="10">
        <v>9</v>
      </c>
      <c r="B45" s="13" t="s">
        <v>134</v>
      </c>
      <c r="C45" s="45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5147.71</v>
      </c>
      <c r="I45" s="20">
        <f t="shared" si="13"/>
        <v>190</v>
      </c>
      <c r="J45" s="20">
        <f t="shared" si="13"/>
        <v>0</v>
      </c>
      <c r="K45" s="20">
        <f t="shared" si="13"/>
        <v>0</v>
      </c>
      <c r="L45" s="20">
        <f>SUM(D45+F45+H45+J45)</f>
        <v>5147.71</v>
      </c>
      <c r="M45" s="20">
        <f t="shared" si="10"/>
        <v>190</v>
      </c>
    </row>
    <row r="46" spans="1:18" ht="30">
      <c r="A46" s="9" t="s">
        <v>54</v>
      </c>
      <c r="B46" s="7" t="s">
        <v>92</v>
      </c>
      <c r="C46" s="46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190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190</v>
      </c>
    </row>
    <row r="47" spans="1:18" ht="33" customHeight="1">
      <c r="A47" s="9" t="s">
        <v>55</v>
      </c>
      <c r="B47" s="7" t="s">
        <v>93</v>
      </c>
      <c r="C47" s="46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0</v>
      </c>
      <c r="J49" s="18">
        <v>0</v>
      </c>
      <c r="K49" s="18">
        <v>0</v>
      </c>
      <c r="L49" s="18">
        <f t="shared" si="2"/>
        <v>1236</v>
      </c>
      <c r="M49" s="18">
        <f t="shared" si="10"/>
        <v>0</v>
      </c>
    </row>
    <row r="50" spans="1:15" ht="78.75">
      <c r="A50" s="10">
        <v>10</v>
      </c>
      <c r="B50" s="13" t="s">
        <v>135</v>
      </c>
      <c r="C50" s="44" t="s">
        <v>19</v>
      </c>
      <c r="D50" s="20">
        <f>SUM(D51:D52)</f>
        <v>16915.8</v>
      </c>
      <c r="E50" s="20">
        <f t="shared" ref="E50:K50" si="14">SUM(E51:E52)</f>
        <v>832.71</v>
      </c>
      <c r="F50" s="20">
        <f t="shared" si="14"/>
        <v>92903.6</v>
      </c>
      <c r="G50" s="20">
        <f t="shared" si="14"/>
        <v>8258.0499999999993</v>
      </c>
      <c r="H50" s="20">
        <f t="shared" si="14"/>
        <v>38717.42</v>
      </c>
      <c r="I50" s="20">
        <f t="shared" si="14"/>
        <v>64.5</v>
      </c>
      <c r="J50" s="20">
        <f t="shared" si="14"/>
        <v>0</v>
      </c>
      <c r="K50" s="20">
        <f t="shared" si="14"/>
        <v>0</v>
      </c>
      <c r="L50" s="20">
        <f>SUM(D50+F50+H50+J50)</f>
        <v>148536.82</v>
      </c>
      <c r="M50" s="20">
        <f t="shared" si="10"/>
        <v>9155.2599999999984</v>
      </c>
    </row>
    <row r="51" spans="1:15" ht="48" customHeight="1">
      <c r="A51" s="9" t="s">
        <v>58</v>
      </c>
      <c r="B51" s="54" t="s">
        <v>136</v>
      </c>
      <c r="C51" s="44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64.5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64.5</v>
      </c>
    </row>
    <row r="52" spans="1:15" ht="45">
      <c r="A52" s="9" t="s">
        <v>59</v>
      </c>
      <c r="B52" s="54" t="s">
        <v>137</v>
      </c>
      <c r="C52" s="44"/>
      <c r="D52" s="18">
        <v>16915.8</v>
      </c>
      <c r="E52" s="18">
        <v>832.71</v>
      </c>
      <c r="F52" s="18">
        <v>92903.6</v>
      </c>
      <c r="G52" s="18">
        <v>8258.0499999999993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109819.40000000001</v>
      </c>
      <c r="M52" s="18">
        <f t="shared" si="10"/>
        <v>9090.7599999999984</v>
      </c>
    </row>
    <row r="53" spans="1:15" ht="78.75">
      <c r="A53" s="10">
        <v>11</v>
      </c>
      <c r="B53" s="13" t="s">
        <v>138</v>
      </c>
      <c r="C53" s="44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104309.01999999999</v>
      </c>
      <c r="I53" s="20">
        <f t="shared" si="15"/>
        <v>3807.37</v>
      </c>
      <c r="J53" s="20">
        <f t="shared" si="15"/>
        <v>0</v>
      </c>
      <c r="K53" s="20">
        <f t="shared" si="15"/>
        <v>0</v>
      </c>
      <c r="L53" s="20">
        <f>SUM(D53+F53+H53+J53)</f>
        <v>104309.01999999999</v>
      </c>
      <c r="M53" s="20">
        <f t="shared" si="10"/>
        <v>3807.37</v>
      </c>
    </row>
    <row r="54" spans="1:15" ht="30">
      <c r="A54" s="9" t="s">
        <v>60</v>
      </c>
      <c r="B54" s="7" t="s">
        <v>96</v>
      </c>
      <c r="C54" s="44"/>
      <c r="D54" s="18">
        <v>0</v>
      </c>
      <c r="E54" s="18">
        <v>0</v>
      </c>
      <c r="F54" s="18">
        <v>0</v>
      </c>
      <c r="G54" s="18">
        <v>0</v>
      </c>
      <c r="H54" s="19">
        <v>5909.03</v>
      </c>
      <c r="I54" s="19">
        <v>31</v>
      </c>
      <c r="J54" s="18">
        <v>0</v>
      </c>
      <c r="K54" s="18">
        <v>0</v>
      </c>
      <c r="L54" s="18">
        <f t="shared" si="2"/>
        <v>5909.03</v>
      </c>
      <c r="M54" s="18">
        <f t="shared" si="10"/>
        <v>31</v>
      </c>
    </row>
    <row r="55" spans="1:15" ht="60">
      <c r="A55" s="9" t="s">
        <v>61</v>
      </c>
      <c r="B55" s="54" t="s">
        <v>139</v>
      </c>
      <c r="C55" s="44"/>
      <c r="D55" s="18">
        <v>0</v>
      </c>
      <c r="E55" s="18">
        <v>0</v>
      </c>
      <c r="F55" s="18">
        <v>0</v>
      </c>
      <c r="G55" s="18">
        <v>0</v>
      </c>
      <c r="H55" s="19">
        <v>1014.51</v>
      </c>
      <c r="I55" s="19">
        <v>6</v>
      </c>
      <c r="J55" s="18">
        <v>0</v>
      </c>
      <c r="K55" s="18">
        <v>0</v>
      </c>
      <c r="L55" s="18">
        <f t="shared" si="2"/>
        <v>1014.51</v>
      </c>
      <c r="M55" s="18">
        <f t="shared" si="10"/>
        <v>6</v>
      </c>
    </row>
    <row r="56" spans="1:15" ht="45">
      <c r="A56" s="9" t="s">
        <v>62</v>
      </c>
      <c r="B56" s="7" t="s">
        <v>97</v>
      </c>
      <c r="C56" s="44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2635.41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2635.41</v>
      </c>
    </row>
    <row r="57" spans="1:15" ht="45">
      <c r="A57" s="9" t="s">
        <v>63</v>
      </c>
      <c r="B57" s="7" t="s">
        <v>98</v>
      </c>
      <c r="C57" s="44"/>
      <c r="D57" s="18">
        <v>0</v>
      </c>
      <c r="E57" s="18">
        <v>0</v>
      </c>
      <c r="F57" s="18">
        <v>0</v>
      </c>
      <c r="G57" s="18">
        <v>0</v>
      </c>
      <c r="H57" s="19">
        <v>23827.71</v>
      </c>
      <c r="I57" s="19">
        <v>1134.96</v>
      </c>
      <c r="J57" s="18">
        <v>0</v>
      </c>
      <c r="K57" s="18">
        <v>0</v>
      </c>
      <c r="L57" s="18">
        <f t="shared" si="2"/>
        <v>23827.71</v>
      </c>
      <c r="M57" s="18">
        <f t="shared" si="10"/>
        <v>1134.96</v>
      </c>
    </row>
    <row r="58" spans="1:15" ht="78.75">
      <c r="A58" s="10">
        <v>12</v>
      </c>
      <c r="B58" s="58" t="s">
        <v>113</v>
      </c>
      <c r="C58" s="45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6207.26</v>
      </c>
      <c r="I58" s="20">
        <f t="shared" si="16"/>
        <v>200</v>
      </c>
      <c r="J58" s="20">
        <f t="shared" si="16"/>
        <v>0</v>
      </c>
      <c r="K58" s="20">
        <f t="shared" si="16"/>
        <v>0</v>
      </c>
      <c r="L58" s="20">
        <f>SUM(D58+F58+H58+J58)</f>
        <v>6207.26</v>
      </c>
      <c r="M58" s="20">
        <f t="shared" si="10"/>
        <v>200</v>
      </c>
      <c r="N58" s="26"/>
      <c r="O58" s="26"/>
    </row>
    <row r="59" spans="1:15" ht="45">
      <c r="A59" s="9" t="s">
        <v>64</v>
      </c>
      <c r="B59" s="59" t="s">
        <v>108</v>
      </c>
      <c r="C59" s="46"/>
      <c r="D59" s="18">
        <v>0</v>
      </c>
      <c r="E59" s="18">
        <v>0</v>
      </c>
      <c r="F59" s="18">
        <v>0</v>
      </c>
      <c r="G59" s="18">
        <v>0</v>
      </c>
      <c r="H59" s="19">
        <v>375.47</v>
      </c>
      <c r="I59" s="19">
        <v>0</v>
      </c>
      <c r="J59" s="18">
        <v>0</v>
      </c>
      <c r="K59" s="18">
        <v>0</v>
      </c>
      <c r="L59" s="18">
        <f t="shared" si="2"/>
        <v>375.47</v>
      </c>
      <c r="M59" s="18">
        <f t="shared" si="10"/>
        <v>0</v>
      </c>
      <c r="N59" s="26"/>
      <c r="O59" s="26"/>
    </row>
    <row r="60" spans="1:15" ht="60">
      <c r="A60" s="9" t="s">
        <v>65</v>
      </c>
      <c r="B60" s="59" t="s">
        <v>109</v>
      </c>
      <c r="C60" s="46"/>
      <c r="D60" s="18">
        <v>0</v>
      </c>
      <c r="E60" s="18">
        <v>0</v>
      </c>
      <c r="F60" s="18">
        <v>0</v>
      </c>
      <c r="G60" s="18">
        <v>0</v>
      </c>
      <c r="H60" s="19">
        <v>960</v>
      </c>
      <c r="I60" s="19">
        <v>0</v>
      </c>
      <c r="J60" s="18">
        <v>0</v>
      </c>
      <c r="K60" s="18">
        <v>0</v>
      </c>
      <c r="L60" s="18">
        <f t="shared" si="2"/>
        <v>960</v>
      </c>
      <c r="M60" s="18">
        <f t="shared" si="10"/>
        <v>0</v>
      </c>
      <c r="N60" s="26"/>
      <c r="O60" s="26"/>
    </row>
    <row r="61" spans="1:15" ht="60">
      <c r="A61" s="9" t="s">
        <v>66</v>
      </c>
      <c r="B61" s="59" t="s">
        <v>110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>
      <c r="A62" s="9" t="s">
        <v>67</v>
      </c>
      <c r="B62" s="59" t="s">
        <v>111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200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200</v>
      </c>
      <c r="N62" s="26"/>
      <c r="O62" s="26"/>
    </row>
    <row r="63" spans="1:15" ht="60">
      <c r="A63" s="9" t="s">
        <v>68</v>
      </c>
      <c r="B63" s="59" t="s">
        <v>112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>
      <c r="A64" s="10">
        <v>13</v>
      </c>
      <c r="B64" s="58" t="s">
        <v>114</v>
      </c>
      <c r="C64" s="44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1145.5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1145.5</v>
      </c>
    </row>
    <row r="65" spans="1:13" ht="33" customHeight="1">
      <c r="A65" s="9" t="s">
        <v>69</v>
      </c>
      <c r="B65" s="38" t="s">
        <v>99</v>
      </c>
      <c r="C65" s="44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2.14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2.14</v>
      </c>
    </row>
    <row r="66" spans="1:13" ht="45">
      <c r="A66" s="9" t="s">
        <v>70</v>
      </c>
      <c r="B66" s="38" t="s">
        <v>100</v>
      </c>
      <c r="C66" s="44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93.67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93.67</v>
      </c>
    </row>
    <row r="67" spans="1:13" ht="60">
      <c r="A67" s="9" t="s">
        <v>71</v>
      </c>
      <c r="B67" s="59" t="s">
        <v>115</v>
      </c>
      <c r="C67" s="44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1049.69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1049.69</v>
      </c>
    </row>
    <row r="68" spans="1:13" ht="85.5" customHeight="1">
      <c r="A68" s="10" t="s">
        <v>101</v>
      </c>
      <c r="B68" s="58" t="s">
        <v>116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4800</v>
      </c>
      <c r="I68" s="20">
        <v>0</v>
      </c>
      <c r="J68" s="20">
        <v>0</v>
      </c>
      <c r="K68" s="20">
        <v>0</v>
      </c>
      <c r="L68" s="20">
        <f t="shared" si="2"/>
        <v>4800</v>
      </c>
      <c r="M68" s="20">
        <f t="shared" si="10"/>
        <v>0</v>
      </c>
    </row>
    <row r="69" spans="1:13" ht="81" customHeight="1">
      <c r="A69" s="10" t="s">
        <v>103</v>
      </c>
      <c r="B69" s="60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0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0</v>
      </c>
    </row>
    <row r="70" spans="1:13" ht="15.75">
      <c r="A70" s="61"/>
      <c r="B70" s="62"/>
      <c r="C70" s="29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 ht="15.7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>
      <c r="A72" s="3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35"/>
    </row>
    <row r="73" spans="1:13" ht="15.75">
      <c r="A73" s="3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35"/>
    </row>
    <row r="74" spans="1:13" ht="15.75">
      <c r="A74" s="3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35"/>
    </row>
    <row r="75" spans="1:13" ht="15.75">
      <c r="A75" s="3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35"/>
    </row>
    <row r="76" spans="1:13" ht="15.75">
      <c r="A76" s="3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1"/>
    </row>
    <row r="77" spans="1:13" ht="15.7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2"/>
    </row>
    <row r="78" spans="1:13" ht="15.7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34"/>
    </row>
    <row r="79" spans="1:13" ht="33" customHeight="1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34"/>
    </row>
  </sheetData>
  <mergeCells count="30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2019-12-05T09:37:42Z</cp:lastPrinted>
  <dcterms:created xsi:type="dcterms:W3CDTF">2015-10-02T05:38:20Z</dcterms:created>
  <dcterms:modified xsi:type="dcterms:W3CDTF">2020-02-04T10:16:26Z</dcterms:modified>
</cp:coreProperties>
</file>