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44525"/>
</workbook>
</file>

<file path=xl/calcChain.xml><?xml version="1.0" encoding="utf-8"?>
<calcChain xmlns="http://schemas.openxmlformats.org/spreadsheetml/2006/main">
  <c r="E50" i="1" l="1"/>
  <c r="L33" i="1" l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<sst xmlns="http://schemas.openxmlformats.org/spreadsheetml/2006/main" count="344" uniqueCount="202">
  <si>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</si>
  <si>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</si>
  <si>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</si>
  <si>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</si>
  <si>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</si>
  <si>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</si>
  <si>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</si>
  <si>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</si>
  <si>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</si>
  <si>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</si>
  <si>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</si>
  <si>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</si>
  <si>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</si>
  <si>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</si>
  <si>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</si>
  <si>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</si>
  <si>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</si>
  <si>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</si>
  <si>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</si>
  <si>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</si>
  <si>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</si>
  <si>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</si>
  <si>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</si>
  <si>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</si>
  <si>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</si>
  <si>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</si>
  <si>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</si>
  <si>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</si>
  <si>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</si>
  <si>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</si>
  <si>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</si>
  <si>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</si>
  <si>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</si>
  <si>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</si>
  <si>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</si>
  <si>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</si>
  <si>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</si>
  <si>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</si>
  <si>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</si>
  <si>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</si>
  <si>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</si>
  <si>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</si>
  <si>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</si>
  <si>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</si>
  <si>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</si>
  <si>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</si>
  <si>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</si>
  <si>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</si>
  <si>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</si>
  <si>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</si>
  <si>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</si>
  <si>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</si>
  <si>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</si>
  <si>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</si>
  <si>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</si>
  <si>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</si>
  <si>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</si>
  <si>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</si>
  <si>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</si>
  <si>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</si>
  <si>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</si>
  <si>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</si>
  <si>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</si>
  <si>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</si>
  <si>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</si>
  <si>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</si>
  <si>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</si>
  <si>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</si>
  <si>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</si>
  <si>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</si>
  <si>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</si>
  <si>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</si>
  <si>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</si>
  <si>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</si>
  <si>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</si>
  <si>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</si>
  <si>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</si>
  <si>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</si>
  <si>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</si>
  <si>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</si>
  <si>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</si>
  <si>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</si>
  <si>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</si>
  <si>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</si>
  <si>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</si>
  <si>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</si>
  <si>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</si>
  <si>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</si>
  <si>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</si>
  <si>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</si>
  <si>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</si>
  <si>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</si>
  <si>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</si>
  <si>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</si>
  <si>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</si>
  <si>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</si>
  <si>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</si>
  <si>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</si>
  <si>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</si>
  <si>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</si>
  <si>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</si>
  <si>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</si>
  <si>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</si>
  <si>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</si>
  <si>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</si>
  <si>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</si>
  <si>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</si>
  <si>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</si>
  <si>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</si>
  <si>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</si>
  <si>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</si>
  <si>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</si>
  <si>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</si>
  <si>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</si>
  <si>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</si>
  <si>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</si>
  <si>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</si>
  <si>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</si>
  <si>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</si>
  <si>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</si>
  <si>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</si>
  <si>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</si>
  <si>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</si>
  <si>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</si>
  <si>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</si>
  <si>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</si>
  <si>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</si>
  <si>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</si>
  <si>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</si>
  <si>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</si>
  <si>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</si>
  <si>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</si>
  <si>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</si>
  <si>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</si>
  <si>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</si>
  <si>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</si>
  <si>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</si>
  <si>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</si>
  <si>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</si>
  <si>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</si>
  <si>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</si>
  <si>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</si>
  <si>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</si>
  <si>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</si>
  <si>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</si>
  <si>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</si>
  <si>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</si>
  <si>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</si>
  <si>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</si>
  <si>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</si>
  <si>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</si>
  <si>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</si>
  <si>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</si>
  <si>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</si>
  <si>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</si>
  <si>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</si>
  <si>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</si>
  <si>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</si>
  <si>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</si>
  <si>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</si>
  <si>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</si>
  <si>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</si>
  <si>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</si>
  <si>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</si>
  <si>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</si>
  <si>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</si>
  <si>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</si>
  <si>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</si>
  <si>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</si>
  <si>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</si>
  <si>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</si>
  <si>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</si>
  <si>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</si>
  <si>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</si>
  <si>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</si>
  <si>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</si>
  <si>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</si>
  <si>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</si>
  <si>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</si>
  <si>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</si>
  <si>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</si>
  <si>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</si>
  <si>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</si>
  <si>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</si>
  <si>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</si>
  <si>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</si>
  <si>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</si>
  <si>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</si>
  <si>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</si>
  <si>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</si>
  <si>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</si>
  <si>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</si>
  <si>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</si>
  <si>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</si>
  <si>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</si>
  <si>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</si>
  <si>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</si>
  <si>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</si>
  <si>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</si>
  <si>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</si>
  <si>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</si>
  <si>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 xml:space="preserve">Отчет о реализации муниципальных программ Невьянского городского округа за декабрь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</si>
</sst>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topLeftCell="B57" zoomScale="90" zoomScaleSheetLayoutView="90" workbookViewId="0">
      <selection activeCell="K60" sqref="K60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88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1.2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86"/>
      <c r="M1" s="60"/>
    </row>
    <row r="2" spans="1:21" ht="17.25" customHeight="1" x14ac:dyDescent="0.25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86"/>
      <c r="M3" s="60" t="s">
        <v>1</v>
      </c>
    </row>
    <row r="4" spans="1:21" ht="27.75" customHeight="1" x14ac:dyDescent="0.25">
      <c r="A4" s="92" t="s">
        <v>2</v>
      </c>
      <c r="B4" s="93" t="s">
        <v>3</v>
      </c>
      <c r="C4" s="95" t="s">
        <v>9</v>
      </c>
      <c r="D4" s="94" t="s">
        <v>23</v>
      </c>
      <c r="E4" s="94"/>
      <c r="F4" s="94" t="s">
        <v>24</v>
      </c>
      <c r="G4" s="94"/>
      <c r="H4" s="94" t="s">
        <v>4</v>
      </c>
      <c r="I4" s="94"/>
      <c r="J4" s="98" t="s">
        <v>5</v>
      </c>
      <c r="K4" s="98"/>
      <c r="L4" s="98" t="s">
        <v>6</v>
      </c>
      <c r="M4" s="98"/>
    </row>
    <row r="5" spans="1:21" ht="33" customHeight="1" x14ac:dyDescent="0.25">
      <c r="A5" s="92"/>
      <c r="B5" s="93"/>
      <c r="C5" s="96"/>
      <c r="D5" s="89" t="s">
        <v>7</v>
      </c>
      <c r="E5" s="89" t="s">
        <v>8</v>
      </c>
      <c r="F5" s="89" t="s">
        <v>7</v>
      </c>
      <c r="G5" s="89" t="s">
        <v>8</v>
      </c>
      <c r="H5" s="89" t="s">
        <v>7</v>
      </c>
      <c r="I5" s="89" t="s">
        <v>8</v>
      </c>
      <c r="J5" s="61" t="s">
        <v>7</v>
      </c>
      <c r="K5" s="61" t="s">
        <v>8</v>
      </c>
      <c r="L5" s="87" t="s">
        <v>7</v>
      </c>
      <c r="M5" s="61" t="s">
        <v>8</v>
      </c>
      <c r="S5" s="7"/>
      <c r="T5" s="7"/>
      <c r="U5" s="7"/>
    </row>
    <row r="6" spans="1:21" ht="33" customHeight="1" x14ac:dyDescent="0.25">
      <c r="A6" s="92"/>
      <c r="B6" s="93"/>
      <c r="C6" s="97"/>
      <c r="D6" s="89" t="s">
        <v>198</v>
      </c>
      <c r="E6" s="89" t="s">
        <v>198</v>
      </c>
      <c r="F6" s="89" t="s">
        <v>198</v>
      </c>
      <c r="G6" s="89" t="s">
        <v>198</v>
      </c>
      <c r="H6" s="89" t="s">
        <v>198</v>
      </c>
      <c r="I6" s="89" t="s">
        <v>198</v>
      </c>
      <c r="J6" s="78" t="s">
        <v>198</v>
      </c>
      <c r="K6" s="78" t="s">
        <v>198</v>
      </c>
      <c r="L6" s="85" t="s">
        <v>198</v>
      </c>
      <c r="M6" s="78" t="s">
        <v>198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20544.109999999997</v>
      </c>
      <c r="E7" s="62">
        <f>SUM(E8+E12+E16+E20+E23+E30+E35+E40+E45+E50+E53+E58+E64+E68+E71+E72)</f>
        <v>19943.059999999998</v>
      </c>
      <c r="F7" s="62">
        <f t="shared" ref="F7:K7" si="0">SUM(F8+F12+F16+F20+F23+F30+F35+F40+F45+F50+F53+F58+F64+F68+F71+F72)</f>
        <v>1274977.2400000002</v>
      </c>
      <c r="G7" s="62">
        <f t="shared" si="0"/>
        <v>1203649.8900000004</v>
      </c>
      <c r="H7" s="62">
        <f>SUM(H8+H12+H16+H20+H23+H30+H35+H40+H45+H50+H53+H58+H64+H68+H71+H72)</f>
        <v>1368586.2399999998</v>
      </c>
      <c r="I7" s="62">
        <f t="shared" si="0"/>
        <v>1247664.0999999999</v>
      </c>
      <c r="J7" s="62">
        <f t="shared" si="0"/>
        <v>10502.68</v>
      </c>
      <c r="K7" s="62">
        <f t="shared" si="0"/>
        <v>10575.68</v>
      </c>
      <c r="L7" s="62">
        <f>SUM(L8+L12+L16+L20+L23+L30+L35+L40+L45+L50+L53+L58+L64+L68+L71+L72)</f>
        <v>2674610.27</v>
      </c>
      <c r="M7" s="62">
        <f>SUM(M8+M12+M16+M20+M23+M30+M35+M40+M45+M50+M53+M58+M64+M68+M71+M72)</f>
        <v>2481832.7299999995</v>
      </c>
      <c r="N7" s="7">
        <f>L7-J7</f>
        <v>2664107.59</v>
      </c>
      <c r="O7" s="7">
        <f>M7-K7</f>
        <v>2471257.0499999993</v>
      </c>
      <c r="P7" s="2"/>
      <c r="Q7" s="17">
        <f>L7-J7</f>
        <v>2664107.59</v>
      </c>
      <c r="R7" s="17">
        <f>M7-K7</f>
        <v>2471257.0499999993</v>
      </c>
      <c r="S7" s="20"/>
      <c r="T7" s="21"/>
      <c r="U7" s="7"/>
    </row>
    <row r="8" spans="1:21" ht="71.25" x14ac:dyDescent="0.25">
      <c r="A8" s="36">
        <v>1</v>
      </c>
      <c r="B8" s="34" t="s">
        <v>168</v>
      </c>
      <c r="C8" s="99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475.75</v>
      </c>
      <c r="H8" s="35">
        <f>SUM(H9:H11)</f>
        <v>101694.98</v>
      </c>
      <c r="I8" s="35">
        <f>SUM(I9:I11)</f>
        <v>99159.79</v>
      </c>
      <c r="J8" s="62">
        <f t="shared" si="1"/>
        <v>0</v>
      </c>
      <c r="K8" s="62">
        <f t="shared" si="1"/>
        <v>0</v>
      </c>
      <c r="L8" s="62">
        <f>SUM(L9:L11)</f>
        <v>102181.58</v>
      </c>
      <c r="M8" s="62">
        <f t="shared" si="1"/>
        <v>99645.54</v>
      </c>
      <c r="T8" s="7"/>
    </row>
    <row r="9" spans="1:21" ht="28.5" x14ac:dyDescent="0.25">
      <c r="A9" s="37" t="s">
        <v>25</v>
      </c>
      <c r="B9" s="38" t="s">
        <v>71</v>
      </c>
      <c r="C9" s="99"/>
      <c r="D9" s="39">
        <v>0</v>
      </c>
      <c r="E9" s="39">
        <v>0</v>
      </c>
      <c r="F9" s="39">
        <v>0</v>
      </c>
      <c r="G9" s="39">
        <v>0</v>
      </c>
      <c r="H9" s="39">
        <v>266.8</v>
      </c>
      <c r="I9" s="63">
        <v>265.08999999999997</v>
      </c>
      <c r="J9" s="63">
        <v>0</v>
      </c>
      <c r="K9" s="63">
        <v>0</v>
      </c>
      <c r="L9" s="63">
        <f>SUM(D9+F9+H9+J9)</f>
        <v>266.8</v>
      </c>
      <c r="M9" s="63">
        <f>SUM(E9+G9+I9+K9)</f>
        <v>265.08999999999997</v>
      </c>
    </row>
    <row r="10" spans="1:21" ht="42.75" x14ac:dyDescent="0.25">
      <c r="A10" s="37" t="s">
        <v>26</v>
      </c>
      <c r="B10" s="38" t="s">
        <v>185</v>
      </c>
      <c r="C10" s="9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20</v>
      </c>
      <c r="T10" s="7"/>
    </row>
    <row r="11" spans="1:21" ht="75.75" customHeight="1" x14ac:dyDescent="0.25">
      <c r="A11" s="37" t="s">
        <v>27</v>
      </c>
      <c r="B11" s="38" t="s">
        <v>186</v>
      </c>
      <c r="C11" s="40"/>
      <c r="D11" s="39">
        <v>10</v>
      </c>
      <c r="E11" s="39">
        <v>10</v>
      </c>
      <c r="F11" s="39">
        <v>476.6</v>
      </c>
      <c r="G11" s="39">
        <v>475.75</v>
      </c>
      <c r="H11" s="39">
        <v>101408.18</v>
      </c>
      <c r="I11" s="39">
        <v>98874.7</v>
      </c>
      <c r="J11" s="63">
        <v>0</v>
      </c>
      <c r="K11" s="63">
        <v>0</v>
      </c>
      <c r="L11" s="63">
        <f>SUM(D11+F11+H11+J11)</f>
        <v>101894.78</v>
      </c>
      <c r="M11" s="63">
        <f>SUM(E11+G11+I11+K11)</f>
        <v>99360.45</v>
      </c>
    </row>
    <row r="12" spans="1:21" ht="60" customHeight="1" x14ac:dyDescent="0.25">
      <c r="A12" s="36">
        <v>2</v>
      </c>
      <c r="B12" s="34" t="s">
        <v>169</v>
      </c>
      <c r="C12" s="99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14871.71</v>
      </c>
      <c r="I12" s="35">
        <f>SUM(I13:I15)</f>
        <v>13445.58</v>
      </c>
      <c r="J12" s="62">
        <f t="shared" si="4"/>
        <v>0</v>
      </c>
      <c r="K12" s="62">
        <f t="shared" si="4"/>
        <v>0</v>
      </c>
      <c r="L12" s="62">
        <f>SUM(D12+F12+H12+J12)</f>
        <v>14871.71</v>
      </c>
      <c r="M12" s="62">
        <f t="shared" si="3"/>
        <v>13445.58</v>
      </c>
    </row>
    <row r="13" spans="1:21" ht="47.25" customHeight="1" x14ac:dyDescent="0.25">
      <c r="A13" s="37" t="s">
        <v>28</v>
      </c>
      <c r="B13" s="38" t="s">
        <v>72</v>
      </c>
      <c r="C13" s="99"/>
      <c r="D13" s="39">
        <v>0</v>
      </c>
      <c r="E13" s="39">
        <v>0</v>
      </c>
      <c r="F13" s="39">
        <v>0</v>
      </c>
      <c r="G13" s="39">
        <v>0</v>
      </c>
      <c r="H13" s="39">
        <v>8160.52</v>
      </c>
      <c r="I13" s="39">
        <v>7455.89</v>
      </c>
      <c r="J13" s="63">
        <v>0</v>
      </c>
      <c r="K13" s="63">
        <v>0</v>
      </c>
      <c r="L13" s="63">
        <f t="shared" si="2"/>
        <v>8160.52</v>
      </c>
      <c r="M13" s="63">
        <f t="shared" si="3"/>
        <v>7455.89</v>
      </c>
    </row>
    <row r="14" spans="1:21" ht="30.75" customHeight="1" x14ac:dyDescent="0.25">
      <c r="A14" s="37" t="s">
        <v>29</v>
      </c>
      <c r="B14" s="38" t="s">
        <v>73</v>
      </c>
      <c r="C14" s="99"/>
      <c r="D14" s="39">
        <v>0</v>
      </c>
      <c r="E14" s="39">
        <v>0</v>
      </c>
      <c r="F14" s="39">
        <v>0</v>
      </c>
      <c r="G14" s="39">
        <v>0</v>
      </c>
      <c r="H14" s="39">
        <v>4678.1899999999996</v>
      </c>
      <c r="I14" s="39">
        <v>3956.69</v>
      </c>
      <c r="J14" s="63">
        <v>0</v>
      </c>
      <c r="K14" s="63">
        <v>0</v>
      </c>
      <c r="L14" s="63">
        <f t="shared" si="2"/>
        <v>4678.1899999999996</v>
      </c>
      <c r="M14" s="63">
        <f t="shared" si="3"/>
        <v>3956.69</v>
      </c>
    </row>
    <row r="15" spans="1:21" ht="47.25" customHeight="1" x14ac:dyDescent="0.25">
      <c r="A15" s="37" t="s">
        <v>30</v>
      </c>
      <c r="B15" s="38" t="s">
        <v>74</v>
      </c>
      <c r="C15" s="99"/>
      <c r="D15" s="39">
        <v>0</v>
      </c>
      <c r="E15" s="39">
        <v>0</v>
      </c>
      <c r="F15" s="39">
        <v>0</v>
      </c>
      <c r="G15" s="39">
        <v>0</v>
      </c>
      <c r="H15" s="39">
        <v>2033</v>
      </c>
      <c r="I15" s="39">
        <v>2033</v>
      </c>
      <c r="J15" s="63">
        <v>0</v>
      </c>
      <c r="K15" s="63">
        <v>0</v>
      </c>
      <c r="L15" s="63">
        <f t="shared" si="2"/>
        <v>2033</v>
      </c>
      <c r="M15" s="63">
        <f t="shared" si="3"/>
        <v>2033</v>
      </c>
    </row>
    <row r="16" spans="1:21" ht="60.75" customHeight="1" x14ac:dyDescent="0.25">
      <c r="A16" s="36">
        <v>3</v>
      </c>
      <c r="B16" s="34" t="s">
        <v>170</v>
      </c>
      <c r="C16" s="99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240189.95</v>
      </c>
      <c r="G16" s="41">
        <f t="shared" si="5"/>
        <v>198359.54</v>
      </c>
      <c r="H16" s="41">
        <f>SUM(H17:H19)</f>
        <v>16886.990000000002</v>
      </c>
      <c r="I16" s="41">
        <f>SUM(I17:I19)</f>
        <v>13582.350000000002</v>
      </c>
      <c r="J16" s="64">
        <f t="shared" si="5"/>
        <v>0</v>
      </c>
      <c r="K16" s="64">
        <f t="shared" si="5"/>
        <v>0</v>
      </c>
      <c r="L16" s="62">
        <f>SUM(D16+F16+H16+J16)</f>
        <v>257076.94</v>
      </c>
      <c r="M16" s="62">
        <f t="shared" si="3"/>
        <v>211941.89</v>
      </c>
    </row>
    <row r="17" spans="1:20" ht="47.25" customHeight="1" x14ac:dyDescent="0.25">
      <c r="A17" s="37" t="s">
        <v>31</v>
      </c>
      <c r="B17" s="38" t="s">
        <v>75</v>
      </c>
      <c r="C17" s="99"/>
      <c r="D17" s="42">
        <v>0</v>
      </c>
      <c r="E17" s="42">
        <v>0</v>
      </c>
      <c r="F17" s="84">
        <v>240189.95</v>
      </c>
      <c r="G17" s="42">
        <v>198359.54</v>
      </c>
      <c r="H17" s="42">
        <v>9759.1200000000008</v>
      </c>
      <c r="I17" s="42">
        <v>8990.77</v>
      </c>
      <c r="J17" s="63"/>
      <c r="K17" s="63">
        <v>0</v>
      </c>
      <c r="L17" s="63">
        <f>SUM(D17+F17+H17+J17)</f>
        <v>249949.07</v>
      </c>
      <c r="M17" s="63">
        <f t="shared" si="3"/>
        <v>207350.31</v>
      </c>
    </row>
    <row r="18" spans="1:20" s="18" customFormat="1" ht="33" customHeight="1" x14ac:dyDescent="0.25">
      <c r="A18" s="43" t="s">
        <v>32</v>
      </c>
      <c r="B18" s="44" t="s">
        <v>76</v>
      </c>
      <c r="C18" s="99"/>
      <c r="D18" s="42">
        <v>0</v>
      </c>
      <c r="E18" s="42">
        <v>0</v>
      </c>
      <c r="F18" s="42">
        <v>0</v>
      </c>
      <c r="G18" s="42">
        <v>0</v>
      </c>
      <c r="H18" s="84">
        <v>5870.42</v>
      </c>
      <c r="I18" s="42">
        <v>3334.13</v>
      </c>
      <c r="J18" s="63">
        <v>0</v>
      </c>
      <c r="K18" s="63">
        <v>0</v>
      </c>
      <c r="L18" s="63">
        <f t="shared" si="2"/>
        <v>5870.42</v>
      </c>
      <c r="M18" s="63">
        <f t="shared" si="3"/>
        <v>3334.13</v>
      </c>
    </row>
    <row r="19" spans="1:20" ht="33" customHeight="1" x14ac:dyDescent="0.25">
      <c r="A19" s="37" t="s">
        <v>33</v>
      </c>
      <c r="B19" s="38" t="s">
        <v>77</v>
      </c>
      <c r="C19" s="99"/>
      <c r="D19" s="42">
        <v>0</v>
      </c>
      <c r="E19" s="42">
        <v>0</v>
      </c>
      <c r="F19" s="42">
        <v>0</v>
      </c>
      <c r="G19" s="42">
        <v>0</v>
      </c>
      <c r="H19" s="42">
        <v>1257.45</v>
      </c>
      <c r="I19" s="42">
        <v>1257.45</v>
      </c>
      <c r="J19" s="63">
        <v>0</v>
      </c>
      <c r="K19" s="63">
        <v>0</v>
      </c>
      <c r="L19" s="63">
        <f t="shared" si="2"/>
        <v>1257.45</v>
      </c>
      <c r="M19" s="63">
        <f t="shared" si="3"/>
        <v>1257.45</v>
      </c>
    </row>
    <row r="20" spans="1:20" ht="60" customHeight="1" x14ac:dyDescent="0.25">
      <c r="A20" s="36">
        <v>4</v>
      </c>
      <c r="B20" s="34" t="s">
        <v>199</v>
      </c>
      <c r="C20" s="99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96006.23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96006.23</v>
      </c>
    </row>
    <row r="21" spans="1:20" ht="33" customHeight="1" x14ac:dyDescent="0.25">
      <c r="A21" s="37" t="s">
        <v>34</v>
      </c>
      <c r="B21" s="38" t="s">
        <v>78</v>
      </c>
      <c r="C21" s="99"/>
      <c r="D21" s="39">
        <v>0</v>
      </c>
      <c r="E21" s="39">
        <v>0</v>
      </c>
      <c r="F21" s="39">
        <v>0</v>
      </c>
      <c r="G21" s="39">
        <v>0</v>
      </c>
      <c r="H21" s="39">
        <v>190115.02</v>
      </c>
      <c r="I21" s="63">
        <v>94663.15</v>
      </c>
      <c r="J21" s="63">
        <v>0</v>
      </c>
      <c r="K21" s="63">
        <v>0</v>
      </c>
      <c r="L21" s="63">
        <f t="shared" si="2"/>
        <v>190115.02</v>
      </c>
      <c r="M21" s="63">
        <f t="shared" si="3"/>
        <v>94663.15</v>
      </c>
    </row>
    <row r="22" spans="1:20" ht="28.5" x14ac:dyDescent="0.25">
      <c r="A22" s="37" t="s">
        <v>35</v>
      </c>
      <c r="B22" s="38" t="s">
        <v>79</v>
      </c>
      <c r="C22" s="99"/>
      <c r="D22" s="39">
        <v>0</v>
      </c>
      <c r="E22" s="39">
        <v>0</v>
      </c>
      <c r="F22" s="39">
        <v>0</v>
      </c>
      <c r="G22" s="39">
        <v>0</v>
      </c>
      <c r="H22" s="39">
        <v>2464</v>
      </c>
      <c r="I22" s="39">
        <v>1343.08</v>
      </c>
      <c r="J22" s="63">
        <v>0</v>
      </c>
      <c r="K22" s="63">
        <v>0</v>
      </c>
      <c r="L22" s="63">
        <f t="shared" si="2"/>
        <v>2464</v>
      </c>
      <c r="M22" s="63">
        <f t="shared" si="3"/>
        <v>1343.08</v>
      </c>
    </row>
    <row r="23" spans="1:20" ht="75.75" customHeight="1" x14ac:dyDescent="0.25">
      <c r="A23" s="45">
        <v>5</v>
      </c>
      <c r="B23" s="34" t="s">
        <v>171</v>
      </c>
      <c r="C23" s="99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78618.179999999993</v>
      </c>
      <c r="G23" s="35">
        <f t="shared" si="7"/>
        <v>58040.07</v>
      </c>
      <c r="H23" s="35">
        <f>SUM(H24:H29)</f>
        <v>109310.68000000001</v>
      </c>
      <c r="I23" s="62">
        <f>SUM(I24:I29)</f>
        <v>101475.71000000002</v>
      </c>
      <c r="J23" s="62">
        <f t="shared" si="7"/>
        <v>0</v>
      </c>
      <c r="K23" s="62">
        <f t="shared" si="7"/>
        <v>0</v>
      </c>
      <c r="L23" s="62">
        <f>SUM(D23+F23+H23+J23)</f>
        <v>187928.86</v>
      </c>
      <c r="M23" s="62">
        <f t="shared" si="3"/>
        <v>159515.78000000003</v>
      </c>
    </row>
    <row r="24" spans="1:20" ht="75.75" customHeight="1" x14ac:dyDescent="0.25">
      <c r="A24" s="37" t="s">
        <v>36</v>
      </c>
      <c r="B24" s="38" t="s">
        <v>80</v>
      </c>
      <c r="C24" s="99"/>
      <c r="D24" s="39">
        <v>0</v>
      </c>
      <c r="E24" s="39">
        <v>0</v>
      </c>
      <c r="F24" s="39">
        <v>0</v>
      </c>
      <c r="G24" s="39">
        <v>0</v>
      </c>
      <c r="H24" s="63">
        <v>5600.38</v>
      </c>
      <c r="I24" s="63">
        <v>3454.63</v>
      </c>
      <c r="J24" s="63">
        <v>0</v>
      </c>
      <c r="K24" s="63">
        <v>0</v>
      </c>
      <c r="L24" s="63">
        <f t="shared" si="2"/>
        <v>5600.38</v>
      </c>
      <c r="M24" s="63">
        <f t="shared" ref="M24:M29" si="8">SUM(E24+G24+I24+K24)</f>
        <v>3454.63</v>
      </c>
    </row>
    <row r="25" spans="1:20" ht="44.25" customHeight="1" x14ac:dyDescent="0.25">
      <c r="A25" s="37" t="s">
        <v>37</v>
      </c>
      <c r="B25" s="38" t="s">
        <v>81</v>
      </c>
      <c r="C25" s="99"/>
      <c r="D25" s="39">
        <v>0</v>
      </c>
      <c r="E25" s="39">
        <v>0</v>
      </c>
      <c r="F25" s="39">
        <v>984.7</v>
      </c>
      <c r="G25" s="39">
        <v>984.57</v>
      </c>
      <c r="H25" s="39">
        <v>7430.4</v>
      </c>
      <c r="I25" s="63">
        <v>7250.4</v>
      </c>
      <c r="J25" s="63">
        <v>0</v>
      </c>
      <c r="K25" s="63">
        <v>0</v>
      </c>
      <c r="L25" s="63">
        <f t="shared" si="2"/>
        <v>8415.1</v>
      </c>
      <c r="M25" s="63">
        <f t="shared" si="8"/>
        <v>8234.9699999999993</v>
      </c>
    </row>
    <row r="26" spans="1:20" ht="60.75" customHeight="1" x14ac:dyDescent="0.25">
      <c r="A26" s="37" t="s">
        <v>38</v>
      </c>
      <c r="B26" s="38" t="s">
        <v>187</v>
      </c>
      <c r="C26" s="99"/>
      <c r="D26" s="39">
        <v>0</v>
      </c>
      <c r="E26" s="39">
        <v>0</v>
      </c>
      <c r="F26" s="39">
        <v>76106</v>
      </c>
      <c r="G26" s="39">
        <v>56044</v>
      </c>
      <c r="H26" s="39">
        <v>29456.93</v>
      </c>
      <c r="I26" s="39">
        <v>25819.88</v>
      </c>
      <c r="J26" s="63">
        <v>0</v>
      </c>
      <c r="K26" s="63">
        <v>0</v>
      </c>
      <c r="L26" s="63">
        <f t="shared" si="2"/>
        <v>105562.93</v>
      </c>
      <c r="M26" s="63">
        <f t="shared" si="8"/>
        <v>81863.88</v>
      </c>
    </row>
    <row r="27" spans="1:20" s="18" customFormat="1" ht="28.5" x14ac:dyDescent="0.25">
      <c r="A27" s="43" t="s">
        <v>39</v>
      </c>
      <c r="B27" s="44" t="s">
        <v>82</v>
      </c>
      <c r="C27" s="99"/>
      <c r="D27" s="39">
        <v>0</v>
      </c>
      <c r="E27" s="39">
        <v>0</v>
      </c>
      <c r="F27" s="39">
        <v>1527.48</v>
      </c>
      <c r="G27" s="63">
        <v>1011.5</v>
      </c>
      <c r="H27" s="39">
        <v>51476.95</v>
      </c>
      <c r="I27" s="63">
        <v>50655.16</v>
      </c>
      <c r="J27" s="63">
        <v>0</v>
      </c>
      <c r="K27" s="63">
        <v>0</v>
      </c>
      <c r="L27" s="63">
        <f t="shared" si="2"/>
        <v>53004.43</v>
      </c>
      <c r="M27" s="63">
        <f>SUM(E27+G27+I27+K27)</f>
        <v>51666.66</v>
      </c>
    </row>
    <row r="28" spans="1:20" ht="33" customHeight="1" x14ac:dyDescent="0.25">
      <c r="A28" s="37" t="s">
        <v>40</v>
      </c>
      <c r="B28" s="38" t="s">
        <v>83</v>
      </c>
      <c r="C28" s="99"/>
      <c r="D28" s="39">
        <v>0</v>
      </c>
      <c r="E28" s="39">
        <v>0</v>
      </c>
      <c r="F28" s="39">
        <v>0</v>
      </c>
      <c r="G28" s="39">
        <v>0</v>
      </c>
      <c r="H28" s="39">
        <v>7096.82</v>
      </c>
      <c r="I28" s="39">
        <v>7096.82</v>
      </c>
      <c r="J28" s="63">
        <v>0</v>
      </c>
      <c r="K28" s="63">
        <v>0</v>
      </c>
      <c r="L28" s="63">
        <f t="shared" si="2"/>
        <v>7096.82</v>
      </c>
      <c r="M28" s="63">
        <f t="shared" si="8"/>
        <v>7096.82</v>
      </c>
    </row>
    <row r="29" spans="1:20" ht="31.5" customHeight="1" x14ac:dyDescent="0.25">
      <c r="A29" s="37" t="s">
        <v>41</v>
      </c>
      <c r="B29" s="38" t="s">
        <v>84</v>
      </c>
      <c r="C29" s="99"/>
      <c r="D29" s="39">
        <v>0</v>
      </c>
      <c r="E29" s="39">
        <v>0</v>
      </c>
      <c r="F29" s="39">
        <v>0</v>
      </c>
      <c r="G29" s="39">
        <v>0</v>
      </c>
      <c r="H29" s="39">
        <v>8249.2000000000007</v>
      </c>
      <c r="I29" s="39">
        <v>7198.82</v>
      </c>
      <c r="J29" s="63">
        <v>0</v>
      </c>
      <c r="K29" s="63">
        <v>0</v>
      </c>
      <c r="L29" s="63">
        <f t="shared" si="2"/>
        <v>8249.2000000000007</v>
      </c>
      <c r="M29" s="63">
        <f t="shared" si="8"/>
        <v>7198.82</v>
      </c>
    </row>
    <row r="30" spans="1:20" ht="102.75" customHeight="1" x14ac:dyDescent="0.25">
      <c r="A30" s="69">
        <v>6</v>
      </c>
      <c r="B30" s="70" t="s">
        <v>172</v>
      </c>
      <c r="C30" s="99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2374.5899999999997</v>
      </c>
      <c r="G30" s="62">
        <f t="shared" si="9"/>
        <v>2015.56</v>
      </c>
      <c r="H30" s="62">
        <f>SUM(H31:H34)</f>
        <v>37092.68</v>
      </c>
      <c r="I30" s="62">
        <f>SUM(I31:I34)</f>
        <v>30653.439999999999</v>
      </c>
      <c r="J30" s="62">
        <f t="shared" si="9"/>
        <v>10180.880000000001</v>
      </c>
      <c r="K30" s="62">
        <f t="shared" si="9"/>
        <v>10180.880000000001</v>
      </c>
      <c r="L30" s="62">
        <f>SUM(D30+F30+H30+J30)</f>
        <v>50250.930000000008</v>
      </c>
      <c r="M30" s="62">
        <f>SUM(E30+G30+I30+K30)</f>
        <v>43452.66</v>
      </c>
      <c r="N30" s="21">
        <f>L30-J30</f>
        <v>40070.050000000003</v>
      </c>
      <c r="O30" s="21">
        <f>M30-K30</f>
        <v>33271.78</v>
      </c>
      <c r="P30" s="71"/>
      <c r="Q30" s="21">
        <f>D30+F30+H30</f>
        <v>40070.050000000003</v>
      </c>
      <c r="R30" s="21">
        <f>E30+G30+I30</f>
        <v>33271.78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99"/>
      <c r="D31" s="63">
        <v>0</v>
      </c>
      <c r="E31" s="63">
        <v>0</v>
      </c>
      <c r="F31" s="63">
        <v>0</v>
      </c>
      <c r="G31" s="63">
        <v>0</v>
      </c>
      <c r="H31" s="63">
        <v>34452.620000000003</v>
      </c>
      <c r="I31" s="63">
        <v>28315.19</v>
      </c>
      <c r="J31" s="63">
        <v>0</v>
      </c>
      <c r="K31" s="63">
        <v>0</v>
      </c>
      <c r="L31" s="63">
        <f>SUM(D31+F31+H31+J31)</f>
        <v>34452.620000000003</v>
      </c>
      <c r="M31" s="63">
        <f>SUM(E31+G31+I31+K31)</f>
        <v>28315.19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99"/>
      <c r="D32" s="63">
        <v>0</v>
      </c>
      <c r="E32" s="63">
        <v>0</v>
      </c>
      <c r="F32" s="63">
        <v>359.03</v>
      </c>
      <c r="G32" s="63">
        <v>0</v>
      </c>
      <c r="H32" s="63">
        <v>751.28</v>
      </c>
      <c r="I32" s="63">
        <v>449.47</v>
      </c>
      <c r="J32" s="63">
        <v>0</v>
      </c>
      <c r="K32" s="63">
        <v>0</v>
      </c>
      <c r="L32" s="63">
        <f t="shared" si="2"/>
        <v>1110.31</v>
      </c>
      <c r="M32" s="63">
        <f t="shared" ref="M32:M67" si="10">SUM(E32+G32+I32+K32)</f>
        <v>449.47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99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5206.84</v>
      </c>
      <c r="K33" s="63">
        <v>5206.84</v>
      </c>
      <c r="L33" s="63">
        <f>SUM(D33+F33+H33+J33)</f>
        <v>9188</v>
      </c>
      <c r="M33" s="63">
        <f>SUM(E33+G33+I33+K33)</f>
        <v>9188</v>
      </c>
      <c r="N33" s="72">
        <f>L33-J33</f>
        <v>3981.16</v>
      </c>
      <c r="O33" s="72">
        <f>M33-K33</f>
        <v>3981.16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99"/>
      <c r="D34" s="63">
        <v>0</v>
      </c>
      <c r="E34" s="63">
        <v>0</v>
      </c>
      <c r="F34" s="63">
        <v>164.19</v>
      </c>
      <c r="G34" s="63">
        <v>164.19</v>
      </c>
      <c r="H34" s="63">
        <v>361.77</v>
      </c>
      <c r="I34" s="63">
        <v>361.77</v>
      </c>
      <c r="J34" s="63">
        <v>4974.04</v>
      </c>
      <c r="K34" s="63">
        <v>4974.04</v>
      </c>
      <c r="L34" s="63">
        <f t="shared" si="2"/>
        <v>5500</v>
      </c>
      <c r="M34" s="63">
        <f t="shared" si="10"/>
        <v>5500</v>
      </c>
      <c r="N34" s="21">
        <f>L34-J34</f>
        <v>525.96</v>
      </c>
      <c r="O34" s="21">
        <f>M34-K34</f>
        <v>525.96</v>
      </c>
      <c r="P34" s="71"/>
      <c r="Q34" s="21">
        <f>D34+F34+H34</f>
        <v>525.96</v>
      </c>
      <c r="R34" s="21">
        <f>E34+G34+I34</f>
        <v>525.96</v>
      </c>
      <c r="S34" s="72"/>
    </row>
    <row r="35" spans="1:20" ht="45" customHeight="1" x14ac:dyDescent="0.25">
      <c r="A35" s="45">
        <v>7</v>
      </c>
      <c r="B35" s="34" t="s">
        <v>173</v>
      </c>
      <c r="C35" s="100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780805.36</v>
      </c>
      <c r="G35" s="35">
        <f t="shared" si="11"/>
        <v>777617.41</v>
      </c>
      <c r="H35" s="35">
        <f t="shared" si="11"/>
        <v>474861.12</v>
      </c>
      <c r="I35" s="35">
        <f t="shared" si="11"/>
        <v>474237.18</v>
      </c>
      <c r="J35" s="62">
        <f t="shared" si="11"/>
        <v>0</v>
      </c>
      <c r="K35" s="62">
        <f t="shared" si="11"/>
        <v>0</v>
      </c>
      <c r="L35" s="62">
        <f>SUM(D35+F35+H35+J35)</f>
        <v>1255666.48</v>
      </c>
      <c r="M35" s="62">
        <f t="shared" si="10"/>
        <v>1251854.5900000001</v>
      </c>
    </row>
    <row r="36" spans="1:20" ht="44.25" customHeight="1" x14ac:dyDescent="0.25">
      <c r="A36" s="37" t="s">
        <v>46</v>
      </c>
      <c r="B36" s="38" t="s">
        <v>87</v>
      </c>
      <c r="C36" s="100"/>
      <c r="D36" s="39">
        <v>0</v>
      </c>
      <c r="E36" s="39">
        <v>0</v>
      </c>
      <c r="F36" s="39">
        <v>282265</v>
      </c>
      <c r="G36" s="63">
        <v>282265</v>
      </c>
      <c r="H36" s="39">
        <v>186839.59</v>
      </c>
      <c r="I36" s="63">
        <v>186836.31</v>
      </c>
      <c r="J36" s="63">
        <v>0</v>
      </c>
      <c r="K36" s="63">
        <v>0</v>
      </c>
      <c r="L36" s="63">
        <f t="shared" si="2"/>
        <v>469104.58999999997</v>
      </c>
      <c r="M36" s="63">
        <f t="shared" si="10"/>
        <v>469101.31</v>
      </c>
      <c r="T36" s="7"/>
    </row>
    <row r="37" spans="1:20" ht="30.75" customHeight="1" x14ac:dyDescent="0.25">
      <c r="A37" s="37" t="s">
        <v>47</v>
      </c>
      <c r="B37" s="38" t="s">
        <v>88</v>
      </c>
      <c r="C37" s="100"/>
      <c r="D37" s="39">
        <v>0</v>
      </c>
      <c r="E37" s="39">
        <v>0</v>
      </c>
      <c r="F37" s="63">
        <v>477505.35</v>
      </c>
      <c r="G37" s="63">
        <v>474364.25</v>
      </c>
      <c r="H37" s="39">
        <v>174156.79999999999</v>
      </c>
      <c r="I37" s="63">
        <v>174155.32</v>
      </c>
      <c r="J37" s="63">
        <v>0</v>
      </c>
      <c r="K37" s="63">
        <v>0</v>
      </c>
      <c r="L37" s="63">
        <f>SUM(D37+F37+H37+J37)</f>
        <v>651662.14999999991</v>
      </c>
      <c r="M37" s="63">
        <f t="shared" si="10"/>
        <v>648519.57000000007</v>
      </c>
    </row>
    <row r="38" spans="1:20" ht="58.5" customHeight="1" x14ac:dyDescent="0.25">
      <c r="A38" s="37" t="s">
        <v>48</v>
      </c>
      <c r="B38" s="38" t="s">
        <v>89</v>
      </c>
      <c r="C38" s="100"/>
      <c r="D38" s="39">
        <v>0</v>
      </c>
      <c r="E38" s="39">
        <v>0</v>
      </c>
      <c r="F38" s="63">
        <v>21035.01</v>
      </c>
      <c r="G38" s="63">
        <v>20988.16</v>
      </c>
      <c r="H38" s="39">
        <v>71602.22</v>
      </c>
      <c r="I38" s="39">
        <v>71481.36</v>
      </c>
      <c r="J38" s="63">
        <v>0</v>
      </c>
      <c r="K38" s="63">
        <v>0</v>
      </c>
      <c r="L38" s="63">
        <f t="shared" si="2"/>
        <v>92637.23</v>
      </c>
      <c r="M38" s="63">
        <f t="shared" si="10"/>
        <v>92469.52</v>
      </c>
    </row>
    <row r="39" spans="1:20" ht="60.75" customHeight="1" x14ac:dyDescent="0.25">
      <c r="A39" s="37" t="s">
        <v>49</v>
      </c>
      <c r="B39" s="38" t="s">
        <v>174</v>
      </c>
      <c r="C39" s="100"/>
      <c r="D39" s="39">
        <v>0</v>
      </c>
      <c r="E39" s="39">
        <v>0</v>
      </c>
      <c r="F39" s="63">
        <v>0</v>
      </c>
      <c r="G39" s="63">
        <v>0</v>
      </c>
      <c r="H39" s="39">
        <v>42262.51</v>
      </c>
      <c r="I39" s="39">
        <v>41764.19</v>
      </c>
      <c r="J39" s="63">
        <v>0</v>
      </c>
      <c r="K39" s="63">
        <v>0</v>
      </c>
      <c r="L39" s="63">
        <f t="shared" si="2"/>
        <v>42262.51</v>
      </c>
      <c r="M39" s="63">
        <f t="shared" si="10"/>
        <v>41764.19</v>
      </c>
    </row>
    <row r="40" spans="1:20" ht="42.75" x14ac:dyDescent="0.25">
      <c r="A40" s="45">
        <v>8</v>
      </c>
      <c r="B40" s="34" t="s">
        <v>175</v>
      </c>
      <c r="C40" s="99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10950.039999999999</v>
      </c>
      <c r="G40" s="62">
        <f t="shared" si="12"/>
        <v>10950.039999999999</v>
      </c>
      <c r="H40" s="35">
        <f>SUM(H41:H44)</f>
        <v>177628.25</v>
      </c>
      <c r="I40" s="35">
        <f>SUM(I41:I44)</f>
        <v>177595.47</v>
      </c>
      <c r="J40" s="62">
        <f t="shared" si="12"/>
        <v>0</v>
      </c>
      <c r="K40" s="62">
        <f t="shared" si="12"/>
        <v>0</v>
      </c>
      <c r="L40" s="62">
        <f>SUM(D40+F40+H40+J40)</f>
        <v>188578.29</v>
      </c>
      <c r="M40" s="62">
        <f t="shared" si="10"/>
        <v>188545.51</v>
      </c>
    </row>
    <row r="41" spans="1:20" ht="42.75" x14ac:dyDescent="0.25">
      <c r="A41" s="37" t="s">
        <v>50</v>
      </c>
      <c r="B41" s="38" t="s">
        <v>188</v>
      </c>
      <c r="C41" s="99"/>
      <c r="D41" s="39">
        <v>0</v>
      </c>
      <c r="E41" s="39">
        <v>0</v>
      </c>
      <c r="F41" s="63">
        <v>0</v>
      </c>
      <c r="G41" s="63">
        <v>0</v>
      </c>
      <c r="H41" s="39">
        <v>0</v>
      </c>
      <c r="I41" s="39">
        <v>0</v>
      </c>
      <c r="J41" s="63">
        <v>0</v>
      </c>
      <c r="K41" s="63">
        <v>0</v>
      </c>
      <c r="L41" s="63">
        <f t="shared" si="2"/>
        <v>0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189</v>
      </c>
      <c r="C42" s="99"/>
      <c r="D42" s="39">
        <v>0</v>
      </c>
      <c r="E42" s="39">
        <v>0</v>
      </c>
      <c r="F42" s="63">
        <v>358.8</v>
      </c>
      <c r="G42" s="63">
        <v>358.8</v>
      </c>
      <c r="H42" s="63">
        <v>89578.97</v>
      </c>
      <c r="I42" s="63">
        <v>89551.12</v>
      </c>
      <c r="J42" s="63">
        <v>0</v>
      </c>
      <c r="K42" s="63">
        <v>0</v>
      </c>
      <c r="L42" s="63">
        <f t="shared" si="2"/>
        <v>89937.77</v>
      </c>
      <c r="M42" s="63">
        <f t="shared" si="10"/>
        <v>89909.92</v>
      </c>
    </row>
    <row r="43" spans="1:20" ht="28.5" x14ac:dyDescent="0.25">
      <c r="A43" s="37" t="s">
        <v>52</v>
      </c>
      <c r="B43" s="38" t="s">
        <v>90</v>
      </c>
      <c r="C43" s="99"/>
      <c r="D43" s="39">
        <v>0</v>
      </c>
      <c r="E43" s="39">
        <v>0</v>
      </c>
      <c r="F43" s="63">
        <v>10591.24</v>
      </c>
      <c r="G43" s="63">
        <v>10591.24</v>
      </c>
      <c r="H43" s="63">
        <v>58063.47</v>
      </c>
      <c r="I43" s="63">
        <v>58063.44</v>
      </c>
      <c r="J43" s="63">
        <v>0</v>
      </c>
      <c r="K43" s="63">
        <v>0</v>
      </c>
      <c r="L43" s="63">
        <f>SUM(D43+F43+H43+J43)</f>
        <v>68654.710000000006</v>
      </c>
      <c r="M43" s="63">
        <f t="shared" si="10"/>
        <v>68654.680000000008</v>
      </c>
    </row>
    <row r="44" spans="1:20" ht="47.25" customHeight="1" x14ac:dyDescent="0.25">
      <c r="A44" s="37" t="s">
        <v>53</v>
      </c>
      <c r="B44" s="38" t="s">
        <v>176</v>
      </c>
      <c r="C44" s="99"/>
      <c r="D44" s="39">
        <v>0</v>
      </c>
      <c r="E44" s="39">
        <v>0</v>
      </c>
      <c r="F44" s="63">
        <v>0</v>
      </c>
      <c r="G44" s="63">
        <v>0</v>
      </c>
      <c r="H44" s="39">
        <v>29985.81</v>
      </c>
      <c r="I44" s="39">
        <v>29980.91</v>
      </c>
      <c r="J44" s="63">
        <v>0</v>
      </c>
      <c r="K44" s="63">
        <v>0</v>
      </c>
      <c r="L44" s="63">
        <f t="shared" si="2"/>
        <v>29985.81</v>
      </c>
      <c r="M44" s="63">
        <f t="shared" si="10"/>
        <v>29980.91</v>
      </c>
    </row>
    <row r="45" spans="1:20" ht="47.25" customHeight="1" x14ac:dyDescent="0.25">
      <c r="A45" s="45">
        <v>9</v>
      </c>
      <c r="B45" s="34" t="s">
        <v>177</v>
      </c>
      <c r="C45" s="102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8346.7200000000012</v>
      </c>
      <c r="I45" s="35">
        <f>SUM(I46:I49)</f>
        <v>8045.6500000000005</v>
      </c>
      <c r="J45" s="62">
        <f t="shared" si="13"/>
        <v>0</v>
      </c>
      <c r="K45" s="62">
        <f t="shared" si="13"/>
        <v>0</v>
      </c>
      <c r="L45" s="62">
        <f>SUM(D45+F45+H45+J45)</f>
        <v>8346.7200000000012</v>
      </c>
      <c r="M45" s="62">
        <f t="shared" si="10"/>
        <v>8045.6500000000005</v>
      </c>
    </row>
    <row r="46" spans="1:20" ht="28.5" x14ac:dyDescent="0.25">
      <c r="A46" s="37" t="s">
        <v>54</v>
      </c>
      <c r="B46" s="38" t="s">
        <v>91</v>
      </c>
      <c r="C46" s="103"/>
      <c r="D46" s="39">
        <v>0</v>
      </c>
      <c r="E46" s="39">
        <v>0</v>
      </c>
      <c r="F46" s="63">
        <v>0</v>
      </c>
      <c r="G46" s="63">
        <v>0</v>
      </c>
      <c r="H46" s="63">
        <v>5233.2</v>
      </c>
      <c r="I46" s="39">
        <v>4958.71</v>
      </c>
      <c r="J46" s="63">
        <v>0</v>
      </c>
      <c r="K46" s="63">
        <v>0</v>
      </c>
      <c r="L46" s="63">
        <f t="shared" si="2"/>
        <v>5233.2</v>
      </c>
      <c r="M46" s="63">
        <f t="shared" si="10"/>
        <v>4958.71</v>
      </c>
    </row>
    <row r="47" spans="1:20" ht="33" customHeight="1" x14ac:dyDescent="0.25">
      <c r="A47" s="37" t="s">
        <v>55</v>
      </c>
      <c r="B47" s="38" t="s">
        <v>92</v>
      </c>
      <c r="C47" s="103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401.98</v>
      </c>
      <c r="J47" s="63">
        <v>0</v>
      </c>
      <c r="K47" s="63">
        <v>0</v>
      </c>
      <c r="L47" s="63">
        <f t="shared" si="2"/>
        <v>405.14</v>
      </c>
      <c r="M47" s="63">
        <f t="shared" si="10"/>
        <v>401.98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1684.96</v>
      </c>
      <c r="J49" s="63">
        <v>0</v>
      </c>
      <c r="K49" s="63">
        <v>0</v>
      </c>
      <c r="L49" s="63">
        <f t="shared" si="2"/>
        <v>1691</v>
      </c>
      <c r="M49" s="63">
        <f t="shared" si="10"/>
        <v>1684.96</v>
      </c>
    </row>
    <row r="50" spans="1:20" ht="61.5" customHeight="1" x14ac:dyDescent="0.25">
      <c r="A50" s="45">
        <v>10</v>
      </c>
      <c r="B50" s="34" t="s">
        <v>178</v>
      </c>
      <c r="C50" s="99" t="s">
        <v>19</v>
      </c>
      <c r="D50" s="35">
        <f>SUM(D51:D52)</f>
        <v>19615.599999999999</v>
      </c>
      <c r="E50" s="35">
        <f>SUM(E51:E52)</f>
        <v>19014.55</v>
      </c>
      <c r="F50" s="62">
        <f t="shared" ref="F50:K50" si="14">SUM(F51:F52)</f>
        <v>113008.1</v>
      </c>
      <c r="G50" s="62">
        <f t="shared" si="14"/>
        <v>108814.08</v>
      </c>
      <c r="H50" s="35">
        <f>SUM(H51:H52)</f>
        <v>13574.25</v>
      </c>
      <c r="I50" s="62">
        <f>SUM(I51:I52)</f>
        <v>13543.22</v>
      </c>
      <c r="J50" s="62">
        <f t="shared" si="14"/>
        <v>0</v>
      </c>
      <c r="K50" s="62">
        <f t="shared" si="14"/>
        <v>0</v>
      </c>
      <c r="L50" s="62">
        <f>SUM(D50+F50+H50+J50)</f>
        <v>146197.95000000001</v>
      </c>
      <c r="M50" s="62">
        <f t="shared" si="10"/>
        <v>141371.85</v>
      </c>
    </row>
    <row r="51" spans="1:20" ht="58.5" customHeight="1" x14ac:dyDescent="0.25">
      <c r="A51" s="37" t="s">
        <v>58</v>
      </c>
      <c r="B51" s="38" t="s">
        <v>190</v>
      </c>
      <c r="C51" s="99"/>
      <c r="D51" s="39">
        <v>0</v>
      </c>
      <c r="E51" s="39">
        <v>0</v>
      </c>
      <c r="F51" s="63">
        <v>0</v>
      </c>
      <c r="G51" s="63">
        <v>0</v>
      </c>
      <c r="H51" s="39">
        <v>13574.25</v>
      </c>
      <c r="I51" s="63">
        <v>13543.22</v>
      </c>
      <c r="J51" s="63">
        <v>0</v>
      </c>
      <c r="K51" s="63">
        <v>0</v>
      </c>
      <c r="L51" s="63">
        <f t="shared" si="2"/>
        <v>13574.25</v>
      </c>
      <c r="M51" s="63">
        <f>SUM(E51+G51+I51+K51)</f>
        <v>13543.22</v>
      </c>
    </row>
    <row r="52" spans="1:20" ht="42.75" x14ac:dyDescent="0.25">
      <c r="A52" s="37" t="s">
        <v>59</v>
      </c>
      <c r="B52" s="38" t="s">
        <v>191</v>
      </c>
      <c r="C52" s="99"/>
      <c r="D52" s="39">
        <v>19615.599999999999</v>
      </c>
      <c r="E52" s="63">
        <v>19014.55</v>
      </c>
      <c r="F52" s="63">
        <v>113008.1</v>
      </c>
      <c r="G52" s="63">
        <v>108814.08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132623.70000000001</v>
      </c>
      <c r="M52" s="63">
        <f t="shared" si="10"/>
        <v>127828.63</v>
      </c>
    </row>
    <row r="53" spans="1:20" ht="58.5" customHeight="1" x14ac:dyDescent="0.25">
      <c r="A53" s="45">
        <v>11</v>
      </c>
      <c r="B53" s="34" t="s">
        <v>179</v>
      </c>
      <c r="C53" s="99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48191.05</v>
      </c>
      <c r="G53" s="62">
        <f t="shared" si="15"/>
        <v>47014.07</v>
      </c>
      <c r="H53" s="35">
        <f>SUM(H54:H57)</f>
        <v>109193.21999999999</v>
      </c>
      <c r="I53" s="62">
        <f>SUM(I54:I57)</f>
        <v>108338.67</v>
      </c>
      <c r="J53" s="62">
        <f t="shared" si="15"/>
        <v>0</v>
      </c>
      <c r="K53" s="62">
        <f t="shared" si="15"/>
        <v>0</v>
      </c>
      <c r="L53" s="62">
        <f>SUM(D53+F53+H53+J53)</f>
        <v>157384.26999999999</v>
      </c>
      <c r="M53" s="62">
        <f t="shared" si="10"/>
        <v>155352.74</v>
      </c>
    </row>
    <row r="54" spans="1:20" ht="28.5" x14ac:dyDescent="0.25">
      <c r="A54" s="37" t="s">
        <v>60</v>
      </c>
      <c r="B54" s="38" t="s">
        <v>95</v>
      </c>
      <c r="C54" s="99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7127.56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7127.56</v>
      </c>
    </row>
    <row r="55" spans="1:20" ht="59.25" customHeight="1" x14ac:dyDescent="0.25">
      <c r="A55" s="37" t="s">
        <v>61</v>
      </c>
      <c r="B55" s="38" t="s">
        <v>192</v>
      </c>
      <c r="C55" s="99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1028.19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1053.29</v>
      </c>
    </row>
    <row r="56" spans="1:20" ht="42.75" x14ac:dyDescent="0.25">
      <c r="A56" s="37" t="s">
        <v>62</v>
      </c>
      <c r="B56" s="38" t="s">
        <v>96</v>
      </c>
      <c r="C56" s="99"/>
      <c r="D56" s="39">
        <v>0</v>
      </c>
      <c r="E56" s="39">
        <v>0</v>
      </c>
      <c r="F56" s="39">
        <v>48043.55</v>
      </c>
      <c r="G56" s="39">
        <v>46866.57</v>
      </c>
      <c r="H56" s="39">
        <v>76104.679999999993</v>
      </c>
      <c r="I56" s="39">
        <v>75492.61</v>
      </c>
      <c r="J56" s="63">
        <v>0</v>
      </c>
      <c r="K56" s="63">
        <v>0</v>
      </c>
      <c r="L56" s="63">
        <f t="shared" si="2"/>
        <v>124148.23</v>
      </c>
      <c r="M56" s="63">
        <f t="shared" si="10"/>
        <v>122359.18</v>
      </c>
    </row>
    <row r="57" spans="1:20" ht="42.75" x14ac:dyDescent="0.25">
      <c r="A57" s="37" t="s">
        <v>63</v>
      </c>
      <c r="B57" s="38" t="s">
        <v>97</v>
      </c>
      <c r="C57" s="99"/>
      <c r="D57" s="39">
        <v>0</v>
      </c>
      <c r="E57" s="39">
        <v>0</v>
      </c>
      <c r="F57" s="39">
        <v>122.4</v>
      </c>
      <c r="G57" s="39">
        <v>122.4</v>
      </c>
      <c r="H57" s="39">
        <v>24690.31</v>
      </c>
      <c r="I57" s="39">
        <v>24690.31</v>
      </c>
      <c r="J57" s="63">
        <v>0</v>
      </c>
      <c r="K57" s="63">
        <v>0</v>
      </c>
      <c r="L57" s="63">
        <f t="shared" si="2"/>
        <v>24812.710000000003</v>
      </c>
      <c r="M57" s="63">
        <f t="shared" si="10"/>
        <v>24812.710000000003</v>
      </c>
    </row>
    <row r="58" spans="1:20" ht="57" customHeight="1" x14ac:dyDescent="0.25">
      <c r="A58" s="45">
        <v>12</v>
      </c>
      <c r="B58" s="57" t="s">
        <v>180</v>
      </c>
      <c r="C58" s="102" t="s">
        <v>21</v>
      </c>
      <c r="D58" s="35">
        <f>SUM(D59:D63)</f>
        <v>315.73</v>
      </c>
      <c r="E58" s="35">
        <f t="shared" ref="E58:K58" si="16">SUM(E59:E63)</f>
        <v>315.73</v>
      </c>
      <c r="F58" s="35">
        <f t="shared" si="16"/>
        <v>363.37</v>
      </c>
      <c r="G58" s="35">
        <f t="shared" si="16"/>
        <v>363.37</v>
      </c>
      <c r="H58" s="35">
        <f>SUM(H59:H63)</f>
        <v>6867.6399999999994</v>
      </c>
      <c r="I58" s="35">
        <f>SUM(I59:I63)</f>
        <v>6721.78</v>
      </c>
      <c r="J58" s="62">
        <f t="shared" si="16"/>
        <v>321.8</v>
      </c>
      <c r="K58" s="62">
        <f t="shared" si="16"/>
        <v>394.8</v>
      </c>
      <c r="L58" s="62">
        <f>SUM(D58+F58+H58+J58)</f>
        <v>7868.54</v>
      </c>
      <c r="M58" s="62">
        <f t="shared" si="10"/>
        <v>7795.68</v>
      </c>
      <c r="N58" s="8"/>
      <c r="O58" s="8"/>
    </row>
    <row r="59" spans="1:20" s="18" customFormat="1" ht="42.75" x14ac:dyDescent="0.25">
      <c r="A59" s="43" t="s">
        <v>64</v>
      </c>
      <c r="B59" s="44" t="s">
        <v>193</v>
      </c>
      <c r="C59" s="103"/>
      <c r="D59" s="39">
        <v>315.73</v>
      </c>
      <c r="E59" s="39">
        <v>315.73</v>
      </c>
      <c r="F59" s="63">
        <v>363.37</v>
      </c>
      <c r="G59" s="63">
        <v>363.37</v>
      </c>
      <c r="H59" s="39">
        <v>71.599999999999994</v>
      </c>
      <c r="I59" s="39">
        <v>71.599999999999994</v>
      </c>
      <c r="J59" s="63">
        <v>321.8</v>
      </c>
      <c r="K59" s="63">
        <v>394.8</v>
      </c>
      <c r="L59" s="63">
        <f>SUM(D59+F59+H59+J59)</f>
        <v>1072.5</v>
      </c>
      <c r="M59" s="63">
        <f>SUM(E59+G59+I59+K59)</f>
        <v>1145.5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194</v>
      </c>
      <c r="C60" s="103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1029.52</v>
      </c>
      <c r="J60" s="63">
        <v>0</v>
      </c>
      <c r="K60" s="63">
        <v>0</v>
      </c>
      <c r="L60" s="63">
        <f t="shared" si="2"/>
        <v>1050</v>
      </c>
      <c r="M60" s="63">
        <f t="shared" si="10"/>
        <v>1029.52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483.5</v>
      </c>
      <c r="I61" s="39">
        <v>358.12</v>
      </c>
      <c r="J61" s="63">
        <v>0</v>
      </c>
      <c r="K61" s="63">
        <v>0</v>
      </c>
      <c r="L61" s="63">
        <f t="shared" si="2"/>
        <v>483.5</v>
      </c>
      <c r="M61" s="63">
        <f t="shared" si="10"/>
        <v>358.12</v>
      </c>
      <c r="N61" s="8"/>
      <c r="O61" s="8"/>
    </row>
    <row r="62" spans="1:20" ht="60.75" customHeight="1" x14ac:dyDescent="0.25">
      <c r="A62" s="37" t="s">
        <v>67</v>
      </c>
      <c r="B62" s="44" t="s">
        <v>195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4970.8</v>
      </c>
      <c r="J62" s="63">
        <v>0</v>
      </c>
      <c r="K62" s="63">
        <v>0</v>
      </c>
      <c r="L62" s="63">
        <f t="shared" si="2"/>
        <v>4970.8</v>
      </c>
      <c r="M62" s="63">
        <f t="shared" si="10"/>
        <v>4970.8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291.74</v>
      </c>
      <c r="J63" s="63">
        <v>0</v>
      </c>
      <c r="K63" s="63">
        <v>0</v>
      </c>
      <c r="L63" s="63">
        <f t="shared" si="2"/>
        <v>291.74</v>
      </c>
      <c r="M63" s="63">
        <f t="shared" si="10"/>
        <v>291.74</v>
      </c>
      <c r="N63" s="8"/>
      <c r="O63" s="8"/>
    </row>
    <row r="64" spans="1:20" ht="57" x14ac:dyDescent="0.25">
      <c r="A64" s="50">
        <v>13</v>
      </c>
      <c r="B64" s="57" t="s">
        <v>183</v>
      </c>
      <c r="C64" s="99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20071.82</v>
      </c>
      <c r="I64" s="35">
        <f>SUM(I65:I67)</f>
        <v>19942.09</v>
      </c>
      <c r="J64" s="62">
        <f t="shared" si="17"/>
        <v>0</v>
      </c>
      <c r="K64" s="62">
        <f t="shared" si="17"/>
        <v>0</v>
      </c>
      <c r="L64" s="62">
        <f>SUM(D64+F64+H64+J64)</f>
        <v>20071.82</v>
      </c>
      <c r="M64" s="62">
        <f t="shared" si="10"/>
        <v>19942.09</v>
      </c>
    </row>
    <row r="65" spans="1:13" ht="28.5" customHeight="1" x14ac:dyDescent="0.25">
      <c r="A65" s="43" t="s">
        <v>69</v>
      </c>
      <c r="B65" s="44" t="s">
        <v>98</v>
      </c>
      <c r="C65" s="99"/>
      <c r="D65" s="39">
        <v>0</v>
      </c>
      <c r="E65" s="39">
        <v>0</v>
      </c>
      <c r="F65" s="39">
        <v>0</v>
      </c>
      <c r="G65" s="39">
        <v>0</v>
      </c>
      <c r="H65" s="39">
        <v>2.35</v>
      </c>
      <c r="I65" s="39">
        <v>2.2200000000000002</v>
      </c>
      <c r="J65" s="63">
        <v>0</v>
      </c>
      <c r="K65" s="63">
        <v>0</v>
      </c>
      <c r="L65" s="63">
        <f t="shared" si="2"/>
        <v>2.35</v>
      </c>
      <c r="M65" s="63">
        <f t="shared" si="10"/>
        <v>2.2200000000000002</v>
      </c>
    </row>
    <row r="66" spans="1:13" ht="42.75" x14ac:dyDescent="0.25">
      <c r="A66" s="43" t="s">
        <v>70</v>
      </c>
      <c r="B66" s="44" t="s">
        <v>99</v>
      </c>
      <c r="C66" s="99"/>
      <c r="D66" s="39">
        <v>0</v>
      </c>
      <c r="E66" s="39">
        <v>0</v>
      </c>
      <c r="F66" s="39">
        <v>0</v>
      </c>
      <c r="G66" s="39">
        <v>0</v>
      </c>
      <c r="H66" s="39">
        <v>1652.8</v>
      </c>
      <c r="I66" s="39">
        <v>1652.8</v>
      </c>
      <c r="J66" s="63">
        <v>0</v>
      </c>
      <c r="K66" s="63">
        <v>0</v>
      </c>
      <c r="L66" s="63">
        <f t="shared" si="2"/>
        <v>1652.8</v>
      </c>
      <c r="M66" s="63">
        <f t="shared" si="10"/>
        <v>1652.8</v>
      </c>
    </row>
    <row r="67" spans="1:13" ht="62.25" customHeight="1" x14ac:dyDescent="0.25">
      <c r="A67" s="43" t="s">
        <v>153</v>
      </c>
      <c r="B67" s="44" t="s">
        <v>184</v>
      </c>
      <c r="C67" s="99"/>
      <c r="D67" s="39">
        <v>0</v>
      </c>
      <c r="E67" s="39">
        <v>0</v>
      </c>
      <c r="F67" s="39">
        <v>0</v>
      </c>
      <c r="G67" s="39">
        <v>0</v>
      </c>
      <c r="H67" s="39">
        <v>18416.669999999998</v>
      </c>
      <c r="I67" s="39">
        <v>18287.07</v>
      </c>
      <c r="J67" s="63">
        <v>0</v>
      </c>
      <c r="K67" s="63">
        <v>0</v>
      </c>
      <c r="L67" s="63">
        <f>SUM(D67+F67+H67+J67)</f>
        <v>18416.669999999998</v>
      </c>
      <c r="M67" s="63">
        <f t="shared" si="10"/>
        <v>18287.07</v>
      </c>
    </row>
    <row r="68" spans="1:13" ht="58.5" customHeight="1" x14ac:dyDescent="0.25">
      <c r="A68" s="50" t="s">
        <v>100</v>
      </c>
      <c r="B68" s="57" t="s">
        <v>196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85183.8</v>
      </c>
      <c r="I68" s="35">
        <f t="shared" si="18"/>
        <v>84596.13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85183.8</v>
      </c>
      <c r="M68" s="62">
        <f t="shared" si="19"/>
        <v>84596.13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85183.8</v>
      </c>
      <c r="I70" s="39">
        <v>84596.13</v>
      </c>
      <c r="J70" s="63">
        <v>0</v>
      </c>
      <c r="K70" s="63">
        <v>0</v>
      </c>
      <c r="L70" s="62">
        <f>SUM(D70+F70+H70+J70)</f>
        <v>85183.8</v>
      </c>
      <c r="M70" s="62">
        <f t="shared" si="19"/>
        <v>84596.13</v>
      </c>
    </row>
    <row r="71" spans="1:13" ht="74.25" customHeight="1" x14ac:dyDescent="0.25">
      <c r="A71" s="50" t="s">
        <v>102</v>
      </c>
      <c r="B71" s="57" t="s">
        <v>197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62">
        <v>175.41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175.41</v>
      </c>
    </row>
    <row r="72" spans="1:13" ht="60" customHeight="1" x14ac:dyDescent="0.25">
      <c r="A72" s="50" t="s">
        <v>138</v>
      </c>
      <c r="B72" s="57" t="s">
        <v>200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67"/>
    </row>
    <row r="75" spans="1:13" ht="32.25" customHeight="1" x14ac:dyDescent="0.25">
      <c r="A75" s="14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81"/>
    </row>
    <row r="76" spans="1:13" ht="33.75" customHeight="1" x14ac:dyDescent="0.25">
      <c r="A76" s="14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82"/>
    </row>
    <row r="77" spans="1:13" ht="33" customHeight="1" x14ac:dyDescent="0.25">
      <c r="A77" s="14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81"/>
    </row>
    <row r="78" spans="1:13" s="18" customFormat="1" ht="33" customHeight="1" x14ac:dyDescent="0.25">
      <c r="A78" s="19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81"/>
    </row>
    <row r="79" spans="1:13" ht="31.5" customHeight="1" x14ac:dyDescent="0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82"/>
    </row>
    <row r="80" spans="1:13" ht="33" customHeight="1" x14ac:dyDescent="0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81"/>
    </row>
    <row r="81" spans="2:13" ht="33" customHeight="1" x14ac:dyDescent="0.2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83"/>
    </row>
  </sheetData>
  <mergeCells count="30"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</mergeCells>
  <phoneticPr fontId="9" type="noConversion"/>
  <pageMargins left="0.62" right="0.19685039370078741" top="0.18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1" t="s">
        <v>156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2" t="s">
        <v>2</v>
      </c>
      <c r="B4" s="107" t="s">
        <v>3</v>
      </c>
      <c r="C4" s="95" t="s">
        <v>9</v>
      </c>
      <c r="D4" s="107" t="s">
        <v>23</v>
      </c>
      <c r="E4" s="107"/>
      <c r="F4" s="107" t="s">
        <v>24</v>
      </c>
      <c r="G4" s="107"/>
      <c r="H4" s="107" t="s">
        <v>4</v>
      </c>
      <c r="I4" s="107"/>
      <c r="J4" s="107" t="s">
        <v>5</v>
      </c>
      <c r="K4" s="107"/>
      <c r="L4" s="107" t="s">
        <v>6</v>
      </c>
      <c r="M4" s="107"/>
    </row>
    <row r="5" spans="1:21" ht="33" customHeight="1" x14ac:dyDescent="0.25">
      <c r="A5" s="92"/>
      <c r="B5" s="107"/>
      <c r="C5" s="96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2"/>
      <c r="B6" s="107"/>
      <c r="C6" s="97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9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9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9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9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9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9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9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9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9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9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9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9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9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9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9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9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9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9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9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9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9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9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9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9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9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0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0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0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0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0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9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9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9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9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9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102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103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103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9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9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9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9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9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9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9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9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102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103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103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9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9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9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9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5"/>
    </row>
    <row r="73" spans="1:13" ht="42" customHeight="1" x14ac:dyDescent="0.25">
      <c r="A73" s="14"/>
      <c r="B73" s="105" t="s">
        <v>141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22" t="s">
        <v>140</v>
      </c>
    </row>
    <row r="74" spans="1:13" ht="42" customHeight="1" x14ac:dyDescent="0.25">
      <c r="A74" s="14"/>
      <c r="B74" s="105" t="s">
        <v>143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22" t="s">
        <v>142</v>
      </c>
    </row>
    <row r="75" spans="1:13" ht="42" customHeight="1" x14ac:dyDescent="0.25">
      <c r="A75" s="14"/>
      <c r="B75" s="105" t="s">
        <v>146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22" t="s">
        <v>145</v>
      </c>
    </row>
    <row r="76" spans="1:13" s="18" customFormat="1" ht="42" customHeight="1" x14ac:dyDescent="0.25">
      <c r="A76" s="19"/>
      <c r="B76" s="105" t="s">
        <v>149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22" t="s">
        <v>147</v>
      </c>
    </row>
    <row r="77" spans="1:13" ht="42" customHeight="1" x14ac:dyDescent="0.25">
      <c r="B77" s="105" t="s">
        <v>150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23" t="s">
        <v>148</v>
      </c>
    </row>
    <row r="78" spans="1:13" ht="42" customHeight="1" x14ac:dyDescent="0.25">
      <c r="B78" s="105" t="s">
        <v>152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23" t="s">
        <v>151</v>
      </c>
    </row>
    <row r="79" spans="1:13" ht="42" customHeight="1" x14ac:dyDescent="0.25">
      <c r="B79" s="105" t="s">
        <v>155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23" t="s">
        <v>154</v>
      </c>
    </row>
    <row r="80" spans="1:13" ht="38.25" customHeight="1" x14ac:dyDescent="0.25">
      <c r="B80" s="105" t="s">
        <v>157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6"/>
      <c r="M80" s="23" t="s">
        <v>159</v>
      </c>
    </row>
    <row r="81" spans="2:13" ht="42" customHeight="1" x14ac:dyDescent="0.25">
      <c r="B81" s="105" t="s">
        <v>152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23" t="s">
        <v>160</v>
      </c>
    </row>
    <row r="82" spans="2:13" ht="43.5" customHeight="1" x14ac:dyDescent="0.25">
      <c r="B82" s="105" t="s">
        <v>158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6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2024-01-15T09:09:54Z</cp:lastPrinted>
  <dcterms:created xsi:type="dcterms:W3CDTF">2015-10-02T05:38:20Z</dcterms:created>
  <dcterms:modified xsi:type="dcterms:W3CDTF">2024-01-15T09:16:27Z</dcterms:modified>
</cp:coreProperties>
</file>