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3" sheetId="3" r:id="rId1"/>
  </sheets>
  <definedNames>
    <definedName name="_xlnm.Print_Area" localSheetId="0">Лист3!$A$1:$K$107</definedName>
  </definedNames>
  <calcPr calcId="144525"/>
</workbook>
</file>

<file path=xl/calcChain.xml><?xml version="1.0" encoding="utf-8"?>
<calcChain xmlns="http://schemas.openxmlformats.org/spreadsheetml/2006/main">
  <c r="D7" i="3" l="1"/>
  <c r="E99" i="3" l="1"/>
  <c r="E83" i="3"/>
  <c r="D83" i="3"/>
  <c r="D46" i="3"/>
  <c r="E45" i="3"/>
  <c r="D45" i="3"/>
  <c r="F11" i="3"/>
  <c r="D40" i="3" l="1"/>
  <c r="C47" i="3" l="1"/>
  <c r="C73" i="3" l="1"/>
  <c r="G30" i="3"/>
  <c r="G29" i="3"/>
  <c r="D14" i="3" l="1"/>
  <c r="C8" i="3"/>
  <c r="D8" i="3"/>
  <c r="G55" i="3" l="1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<sst xmlns="http://schemas.openxmlformats.org/spreadsheetml/2006/main" count="229" uniqueCount="153">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</sst>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D76" sqref="D76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4" t="s">
        <v>33</v>
      </c>
      <c r="B2" s="44"/>
      <c r="C2" s="44"/>
      <c r="D2" s="44"/>
      <c r="E2" s="44"/>
      <c r="F2" s="44"/>
      <c r="G2" s="44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2504169.58</v>
      </c>
      <c r="D5" s="3">
        <f t="shared" si="0"/>
        <v>2518898.6800000002</v>
      </c>
      <c r="E5" s="3">
        <f t="shared" si="0"/>
        <v>117490.72999999998</v>
      </c>
      <c r="F5" s="36">
        <f t="shared" ref="F5" si="1">SUM(E5/C5)</f>
        <v>4.691804059052581E-2</v>
      </c>
      <c r="G5" s="36">
        <f t="shared" ref="G5:G14" si="2">SUM(E5/D5)</f>
        <v>4.6643690328981385E-2</v>
      </c>
      <c r="H5" s="25">
        <f>G5-F5</f>
        <v>-2.743502615444246E-4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0">
        <v>2</v>
      </c>
      <c r="B6" s="4" t="s">
        <v>35</v>
      </c>
      <c r="C6" s="3">
        <f t="shared" si="0"/>
        <v>17325.599999999999</v>
      </c>
      <c r="D6" s="3">
        <f t="shared" si="0"/>
        <v>17325.599999999999</v>
      </c>
      <c r="E6" s="3">
        <f t="shared" si="0"/>
        <v>1643.4</v>
      </c>
      <c r="F6" s="36">
        <f t="shared" ref="F6:F26" si="3">SUM(E6/C6)</f>
        <v>9.4853857875051961E-2</v>
      </c>
      <c r="G6" s="36">
        <f t="shared" si="2"/>
        <v>9.4853857875051961E-2</v>
      </c>
      <c r="H6" s="25"/>
      <c r="I6" s="25"/>
      <c r="J6" s="26"/>
      <c r="K6" s="27"/>
      <c r="L6" s="27"/>
    </row>
    <row r="7" spans="1:12" ht="55.5" customHeight="1" x14ac:dyDescent="0.25">
      <c r="A7" s="41"/>
      <c r="B7" s="4" t="s">
        <v>36</v>
      </c>
      <c r="C7" s="3">
        <f t="shared" si="0"/>
        <v>1113408.98</v>
      </c>
      <c r="D7" s="3">
        <f t="shared" si="0"/>
        <v>1114088.08</v>
      </c>
      <c r="E7" s="3">
        <f t="shared" si="0"/>
        <v>60969.13</v>
      </c>
      <c r="F7" s="36">
        <f t="shared" si="3"/>
        <v>5.4758970957823602E-2</v>
      </c>
      <c r="G7" s="36">
        <f t="shared" si="2"/>
        <v>5.472559225299313E-2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2510.48</v>
      </c>
      <c r="F8" s="36">
        <f t="shared" si="3"/>
        <v>2.4769700628082918E-2</v>
      </c>
      <c r="G8" s="36">
        <f t="shared" si="2"/>
        <v>2.4769700628082918E-2</v>
      </c>
    </row>
    <row r="9" spans="1:12" ht="57" customHeight="1" x14ac:dyDescent="0.25">
      <c r="A9" s="42">
        <v>4</v>
      </c>
      <c r="B9" s="5" t="s">
        <v>35</v>
      </c>
      <c r="C9" s="6">
        <v>10</v>
      </c>
      <c r="D9" s="6">
        <v>10</v>
      </c>
      <c r="E9" s="6">
        <v>0</v>
      </c>
      <c r="F9" s="37">
        <f t="shared" si="3"/>
        <v>0</v>
      </c>
      <c r="G9" s="37">
        <f t="shared" si="2"/>
        <v>0</v>
      </c>
    </row>
    <row r="10" spans="1:12" ht="57" customHeight="1" x14ac:dyDescent="0.25">
      <c r="A10" s="43"/>
      <c r="B10" s="5" t="s">
        <v>36</v>
      </c>
      <c r="C10" s="6">
        <v>476.6</v>
      </c>
      <c r="D10" s="6">
        <v>476.6</v>
      </c>
      <c r="E10" s="6">
        <v>0</v>
      </c>
      <c r="F10" s="37">
        <f t="shared" si="3"/>
        <v>0</v>
      </c>
      <c r="G10" s="37">
        <f t="shared" si="2"/>
        <v>0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0</v>
      </c>
      <c r="F11" s="36">
        <f>SUM(E11/C11)</f>
        <v>0</v>
      </c>
      <c r="G11" s="36">
        <f t="shared" si="2"/>
        <v>0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2510.48</v>
      </c>
      <c r="F13" s="36">
        <f t="shared" si="3"/>
        <v>2.4820883838129176E-2</v>
      </c>
      <c r="G13" s="36">
        <f t="shared" si="2"/>
        <v>2.4820883838129176E-2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828.06999999999994</v>
      </c>
      <c r="F14" s="36">
        <f t="shared" si="3"/>
        <v>6.375939178066159E-2</v>
      </c>
      <c r="G14" s="36">
        <f t="shared" si="2"/>
        <v>6.375939178066159E-2</v>
      </c>
    </row>
    <row r="15" spans="1:12" ht="55.5" customHeight="1" x14ac:dyDescent="0.25">
      <c r="A15" s="42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3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613.75</v>
      </c>
      <c r="F17" s="36">
        <f t="shared" si="3"/>
        <v>7.4299196660742903E-2</v>
      </c>
      <c r="G17" s="36">
        <f t="shared" ref="G17:G26" si="6">SUM(E17/D17)</f>
        <v>7.4299196660742903E-2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214.32</v>
      </c>
      <c r="F18" s="36">
        <f t="shared" si="3"/>
        <v>8.262461929912486E-2</v>
      </c>
      <c r="G18" s="36">
        <f t="shared" si="6"/>
        <v>8.262461929912486E-2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0</v>
      </c>
      <c r="F19" s="36">
        <f t="shared" si="3"/>
        <v>0</v>
      </c>
      <c r="G19" s="36">
        <f t="shared" si="6"/>
        <v>0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267146.34999999998</v>
      </c>
      <c r="D20" s="9">
        <f>SUM(D23:D25)</f>
        <v>267146.34999999998</v>
      </c>
      <c r="E20" s="9">
        <f>SUM(E23:E25)</f>
        <v>0</v>
      </c>
      <c r="F20" s="36">
        <f t="shared" si="3"/>
        <v>0</v>
      </c>
      <c r="G20" s="36">
        <f t="shared" si="6"/>
        <v>0</v>
      </c>
    </row>
    <row r="21" spans="1:7" ht="54.75" customHeight="1" x14ac:dyDescent="0.25">
      <c r="A21" s="42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3"/>
      <c r="B22" s="5" t="s">
        <v>36</v>
      </c>
      <c r="C22" s="10">
        <v>241369.38</v>
      </c>
      <c r="D22" s="10">
        <v>241369.38</v>
      </c>
      <c r="E22" s="10">
        <v>0</v>
      </c>
      <c r="F22" s="37">
        <f t="shared" si="3"/>
        <v>0</v>
      </c>
      <c r="G22" s="37">
        <f t="shared" si="6"/>
        <v>0</v>
      </c>
    </row>
    <row r="23" spans="1:7" ht="72" x14ac:dyDescent="0.25">
      <c r="A23" s="15" t="s">
        <v>31</v>
      </c>
      <c r="B23" s="7" t="s">
        <v>6</v>
      </c>
      <c r="C23" s="19">
        <v>253192.68</v>
      </c>
      <c r="D23" s="19">
        <v>253192.68</v>
      </c>
      <c r="E23" s="19">
        <v>0</v>
      </c>
      <c r="F23" s="39">
        <f t="shared" si="3"/>
        <v>0</v>
      </c>
      <c r="G23" s="39">
        <f t="shared" si="6"/>
        <v>0</v>
      </c>
    </row>
    <row r="24" spans="1:7" s="28" customFormat="1" ht="36" x14ac:dyDescent="0.25">
      <c r="A24" s="16" t="s">
        <v>32</v>
      </c>
      <c r="B24" s="11" t="s">
        <v>7</v>
      </c>
      <c r="C24" s="19">
        <v>11453.67</v>
      </c>
      <c r="D24" s="19">
        <v>11453.67</v>
      </c>
      <c r="E24" s="19">
        <v>0</v>
      </c>
      <c r="F24" s="39">
        <f t="shared" si="3"/>
        <v>0</v>
      </c>
      <c r="G24" s="39">
        <f t="shared" si="6"/>
        <v>0</v>
      </c>
    </row>
    <row r="25" spans="1:7" ht="36" x14ac:dyDescent="0.25">
      <c r="A25" s="15" t="s">
        <v>48</v>
      </c>
      <c r="B25" s="7" t="s">
        <v>8</v>
      </c>
      <c r="C25" s="19">
        <v>2500</v>
      </c>
      <c r="D25" s="19">
        <v>2500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184012</v>
      </c>
      <c r="D26" s="3">
        <f>SUM(D29:D30)</f>
        <v>184012</v>
      </c>
      <c r="E26" s="3">
        <f>SUM(E29:E30)</f>
        <v>378.24</v>
      </c>
      <c r="F26" s="39">
        <f t="shared" si="3"/>
        <v>2.0555181183835839E-3</v>
      </c>
      <c r="G26" s="39">
        <f t="shared" si="6"/>
        <v>2.0555181183835839E-3</v>
      </c>
    </row>
    <row r="27" spans="1:7" ht="54.75" customHeight="1" x14ac:dyDescent="0.25">
      <c r="A27" s="42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3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181248</v>
      </c>
      <c r="D29" s="8">
        <v>181248</v>
      </c>
      <c r="E29" s="8">
        <v>378.24</v>
      </c>
      <c r="F29" s="39">
        <f t="shared" ref="F29:F61" si="7">SUM(E29/C29)</f>
        <v>2.0868644067796611E-3</v>
      </c>
      <c r="G29" s="39">
        <f>SUM(E29/D29)</f>
        <v>2.0868644067796611E-3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0</v>
      </c>
      <c r="F30" s="39">
        <f t="shared" si="7"/>
        <v>0</v>
      </c>
      <c r="G30" s="39">
        <f>SUM(E30/D30)</f>
        <v>0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132884.71</v>
      </c>
      <c r="D31" s="3">
        <f t="shared" ref="D31:E31" si="8">SUM(D34:D39)</f>
        <v>132884.71</v>
      </c>
      <c r="E31" s="3">
        <f t="shared" si="8"/>
        <v>2217.7600000000002</v>
      </c>
      <c r="F31" s="36">
        <f t="shared" si="7"/>
        <v>1.6689354253021288E-2</v>
      </c>
      <c r="G31" s="36">
        <f t="shared" ref="G31:G61" si="9">SUM(E31/D31)</f>
        <v>1.6689354253021288E-2</v>
      </c>
    </row>
    <row r="32" spans="1:7" ht="53.25" customHeight="1" x14ac:dyDescent="0.25">
      <c r="A32" s="47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8"/>
      <c r="B33" s="5" t="s">
        <v>36</v>
      </c>
      <c r="C33" s="6">
        <v>2458.3000000000002</v>
      </c>
      <c r="D33" s="6">
        <v>2458.3000000000002</v>
      </c>
      <c r="E33" s="6">
        <v>0</v>
      </c>
      <c r="F33" s="37">
        <f t="shared" si="7"/>
        <v>0</v>
      </c>
      <c r="G33" s="37">
        <f t="shared" si="9"/>
        <v>0</v>
      </c>
    </row>
    <row r="34" spans="1:12" ht="90" x14ac:dyDescent="0.25">
      <c r="A34" s="15" t="s">
        <v>53</v>
      </c>
      <c r="B34" s="7" t="s">
        <v>11</v>
      </c>
      <c r="C34" s="8">
        <v>48706</v>
      </c>
      <c r="D34" s="8">
        <v>48706</v>
      </c>
      <c r="E34" s="8">
        <v>0</v>
      </c>
      <c r="F34" s="39">
        <f t="shared" si="7"/>
        <v>0</v>
      </c>
      <c r="G34" s="39">
        <f t="shared" si="9"/>
        <v>0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9461</v>
      </c>
      <c r="E35" s="8">
        <v>0</v>
      </c>
      <c r="F35" s="39">
        <f t="shared" si="7"/>
        <v>0</v>
      </c>
      <c r="G35" s="39">
        <f t="shared" si="9"/>
        <v>0</v>
      </c>
    </row>
    <row r="36" spans="1:12" ht="72" x14ac:dyDescent="0.25">
      <c r="A36" s="15" t="s">
        <v>55</v>
      </c>
      <c r="B36" s="7" t="s">
        <v>137</v>
      </c>
      <c r="C36" s="8">
        <v>11574</v>
      </c>
      <c r="D36" s="8">
        <v>11574</v>
      </c>
      <c r="E36" s="8">
        <v>0</v>
      </c>
      <c r="F36" s="39">
        <f t="shared" si="7"/>
        <v>0</v>
      </c>
      <c r="G36" s="39">
        <f t="shared" si="9"/>
        <v>0</v>
      </c>
    </row>
    <row r="37" spans="1:12" ht="36" x14ac:dyDescent="0.25">
      <c r="A37" s="15" t="s">
        <v>56</v>
      </c>
      <c r="B37" s="7" t="s">
        <v>13</v>
      </c>
      <c r="C37" s="8">
        <v>50607.89</v>
      </c>
      <c r="D37" s="8">
        <v>50607.89</v>
      </c>
      <c r="E37" s="8">
        <v>1575.76</v>
      </c>
      <c r="F37" s="39">
        <f t="shared" si="7"/>
        <v>3.1136646874627652E-2</v>
      </c>
      <c r="G37" s="39">
        <f t="shared" si="9"/>
        <v>3.1136646874627652E-2</v>
      </c>
    </row>
    <row r="38" spans="1:12" ht="37.5" customHeight="1" x14ac:dyDescent="0.25">
      <c r="A38" s="15" t="s">
        <v>57</v>
      </c>
      <c r="B38" s="7" t="s">
        <v>14</v>
      </c>
      <c r="C38" s="8">
        <v>6926.82</v>
      </c>
      <c r="D38" s="8">
        <v>6926.82</v>
      </c>
      <c r="E38" s="8">
        <v>600</v>
      </c>
      <c r="F38" s="39">
        <f t="shared" si="7"/>
        <v>8.6619834209637328E-2</v>
      </c>
      <c r="G38" s="39">
        <f t="shared" si="9"/>
        <v>8.6619834209637328E-2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42</v>
      </c>
      <c r="F39" s="39">
        <f t="shared" si="7"/>
        <v>7.4879657692993404E-3</v>
      </c>
      <c r="G39" s="39">
        <f t="shared" si="9"/>
        <v>7.4879657692993404E-3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38279.660000000003</v>
      </c>
      <c r="D40" s="3">
        <f>SUM(D43:D46)</f>
        <v>38279.660000000003</v>
      </c>
      <c r="E40" s="3">
        <f>SUM(E43:E46)</f>
        <v>153.70999999999998</v>
      </c>
      <c r="F40" s="36">
        <f t="shared" si="7"/>
        <v>4.0154484130736781E-3</v>
      </c>
      <c r="G40" s="36">
        <f t="shared" si="9"/>
        <v>4.0154484130736781E-3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7" t="s">
        <v>60</v>
      </c>
      <c r="B41" s="5" t="s">
        <v>35</v>
      </c>
      <c r="C41" s="6">
        <v>0</v>
      </c>
      <c r="D41" s="6">
        <v>0</v>
      </c>
      <c r="E41" s="6">
        <v>0</v>
      </c>
      <c r="F41" s="39" t="s">
        <v>44</v>
      </c>
      <c r="G41" s="37" t="s">
        <v>44</v>
      </c>
      <c r="H41" s="25"/>
      <c r="I41" s="25"/>
      <c r="K41" s="29"/>
      <c r="L41" s="25"/>
    </row>
    <row r="42" spans="1:12" ht="54.75" customHeight="1" x14ac:dyDescent="0.25">
      <c r="A42" s="48"/>
      <c r="B42" s="5" t="s">
        <v>36</v>
      </c>
      <c r="C42" s="6">
        <v>0</v>
      </c>
      <c r="D42" s="6">
        <v>0</v>
      </c>
      <c r="E42" s="6">
        <v>0</v>
      </c>
      <c r="F42" s="39" t="s">
        <v>44</v>
      </c>
      <c r="G42" s="37" t="s">
        <v>44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33724</v>
      </c>
      <c r="D43" s="8">
        <v>33724</v>
      </c>
      <c r="E43" s="8">
        <v>75.66</v>
      </c>
      <c r="F43" s="39">
        <f t="shared" si="7"/>
        <v>2.2435061084094413E-3</v>
      </c>
      <c r="G43" s="39">
        <f t="shared" si="9"/>
        <v>2.2435061084094413E-3</v>
      </c>
    </row>
    <row r="44" spans="1:12" ht="56.25" customHeight="1" x14ac:dyDescent="0.25">
      <c r="A44" s="15" t="s">
        <v>62</v>
      </c>
      <c r="B44" s="7" t="s">
        <v>17</v>
      </c>
      <c r="C44" s="8">
        <v>2650</v>
      </c>
      <c r="D44" s="8">
        <v>2650</v>
      </c>
      <c r="E44" s="8">
        <v>78.05</v>
      </c>
      <c r="F44" s="39">
        <f t="shared" si="7"/>
        <v>2.9452830188679245E-2</v>
      </c>
      <c r="G44" s="39">
        <f t="shared" si="9"/>
        <v>2.9452830188679245E-2</v>
      </c>
    </row>
    <row r="45" spans="1:12" s="28" customFormat="1" ht="90" x14ac:dyDescent="0.25">
      <c r="A45" s="16" t="s">
        <v>63</v>
      </c>
      <c r="B45" s="11" t="s">
        <v>115</v>
      </c>
      <c r="C45" s="8">
        <v>1316.66</v>
      </c>
      <c r="D45" s="8">
        <f>5860.37-4543.71</f>
        <v>1316.6599999999999</v>
      </c>
      <c r="E45" s="8">
        <f>1181.15-1181.15</f>
        <v>0</v>
      </c>
      <c r="F45" s="39">
        <f t="shared" si="7"/>
        <v>0</v>
      </c>
      <c r="G45" s="39">
        <f t="shared" si="9"/>
        <v>0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589</v>
      </c>
      <c r="D46" s="8">
        <f>2604.45-2015.45</f>
        <v>588.99999999999977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1159772.4099999999</v>
      </c>
      <c r="D47" s="3">
        <f>SUM(D50:D53)</f>
        <v>1159772.4099999999</v>
      </c>
      <c r="E47" s="3">
        <f>SUM(E50:E53)</f>
        <v>83423.26999999999</v>
      </c>
      <c r="F47" s="39">
        <f t="shared" si="7"/>
        <v>7.1930724753143591E-2</v>
      </c>
      <c r="G47" s="39">
        <f t="shared" si="9"/>
        <v>7.1930724753143591E-2</v>
      </c>
    </row>
    <row r="48" spans="1:12" ht="72" x14ac:dyDescent="0.25">
      <c r="A48" s="47" t="s">
        <v>66</v>
      </c>
      <c r="B48" s="5" t="s">
        <v>35</v>
      </c>
      <c r="C48" s="6">
        <v>0</v>
      </c>
      <c r="D48" s="6">
        <v>0</v>
      </c>
      <c r="E48" s="6">
        <v>0</v>
      </c>
      <c r="F48" s="37" t="s">
        <v>44</v>
      </c>
      <c r="G48" s="37" t="s">
        <v>44</v>
      </c>
    </row>
    <row r="49" spans="1:7" ht="72" x14ac:dyDescent="0.25">
      <c r="A49" s="48"/>
      <c r="B49" s="5" t="s">
        <v>36</v>
      </c>
      <c r="C49" s="6">
        <v>688583.8</v>
      </c>
      <c r="D49" s="6">
        <v>688583.8</v>
      </c>
      <c r="E49" s="6">
        <v>51239.7</v>
      </c>
      <c r="F49" s="37">
        <f t="shared" si="7"/>
        <v>7.4413165107863402E-2</v>
      </c>
      <c r="G49" s="37">
        <f t="shared" si="9"/>
        <v>7.4413165107863402E-2</v>
      </c>
    </row>
    <row r="50" spans="1:7" ht="54" x14ac:dyDescent="0.25">
      <c r="A50" s="15" t="s">
        <v>67</v>
      </c>
      <c r="B50" s="7" t="s">
        <v>18</v>
      </c>
      <c r="C50" s="8">
        <v>446202.5</v>
      </c>
      <c r="D50" s="8">
        <v>446202.5</v>
      </c>
      <c r="E50" s="8">
        <v>35437.839999999997</v>
      </c>
      <c r="F50" s="39">
        <f t="shared" si="7"/>
        <v>7.9420980384466683E-2</v>
      </c>
      <c r="G50" s="39">
        <f t="shared" si="9"/>
        <v>7.9420980384466683E-2</v>
      </c>
    </row>
    <row r="51" spans="1:7" ht="54" x14ac:dyDescent="0.25">
      <c r="A51" s="15" t="s">
        <v>68</v>
      </c>
      <c r="B51" s="7" t="s">
        <v>19</v>
      </c>
      <c r="C51" s="8">
        <v>584792.81999999995</v>
      </c>
      <c r="D51" s="8">
        <v>584792.81999999995</v>
      </c>
      <c r="E51" s="8">
        <v>42240.78</v>
      </c>
      <c r="F51" s="39">
        <f t="shared" si="7"/>
        <v>7.2232042794232676E-2</v>
      </c>
      <c r="G51" s="39">
        <f t="shared" si="9"/>
        <v>7.2232042794232676E-2</v>
      </c>
    </row>
    <row r="52" spans="1:7" ht="72" x14ac:dyDescent="0.25">
      <c r="A52" s="15" t="s">
        <v>69</v>
      </c>
      <c r="B52" s="7" t="s">
        <v>20</v>
      </c>
      <c r="C52" s="8">
        <v>87387.35</v>
      </c>
      <c r="D52" s="8">
        <v>87387.35</v>
      </c>
      <c r="E52" s="8">
        <v>4834.3999999999996</v>
      </c>
      <c r="F52" s="39">
        <f t="shared" si="7"/>
        <v>5.5321508204562782E-2</v>
      </c>
      <c r="G52" s="39">
        <f t="shared" si="9"/>
        <v>5.5321508204562782E-2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910.25</v>
      </c>
      <c r="F53" s="39">
        <f t="shared" si="7"/>
        <v>2.1992165208092634E-2</v>
      </c>
      <c r="G53" s="39">
        <f t="shared" si="9"/>
        <v>2.1992165208092634E-2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8744.94</v>
      </c>
      <c r="F54" s="39">
        <f t="shared" si="7"/>
        <v>4.666847258084348E-2</v>
      </c>
      <c r="G54" s="39">
        <f t="shared" si="9"/>
        <v>4.666847258084348E-2</v>
      </c>
    </row>
    <row r="55" spans="1:7" ht="54" customHeight="1" x14ac:dyDescent="0.25">
      <c r="A55" s="47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e">
        <f t="shared" si="7"/>
        <v>#DIV/0!</v>
      </c>
      <c r="G55" s="39" t="e">
        <f t="shared" si="9"/>
        <v>#DIV/0!</v>
      </c>
    </row>
    <row r="56" spans="1:7" ht="54" customHeight="1" x14ac:dyDescent="0.25">
      <c r="A56" s="48"/>
      <c r="B56" s="5" t="s">
        <v>36</v>
      </c>
      <c r="C56" s="6">
        <v>9711.6</v>
      </c>
      <c r="D56" s="6">
        <v>9711.6</v>
      </c>
      <c r="E56" s="6">
        <v>0</v>
      </c>
      <c r="F56" s="37">
        <f t="shared" si="7"/>
        <v>0</v>
      </c>
      <c r="G56" s="37">
        <f t="shared" si="9"/>
        <v>0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4500</v>
      </c>
      <c r="F58" s="39">
        <f t="shared" si="7"/>
        <v>5.0420190664511221E-2</v>
      </c>
      <c r="G58" s="39">
        <f t="shared" si="9"/>
        <v>5.0420190664511221E-2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3340</v>
      </c>
      <c r="F59" s="39">
        <f t="shared" si="7"/>
        <v>4.9282031623719004E-2</v>
      </c>
      <c r="G59" s="39">
        <f t="shared" si="9"/>
        <v>4.9282031623719004E-2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904.94</v>
      </c>
      <c r="F60" s="39">
        <f t="shared" si="7"/>
        <v>3.0036590644159974E-2</v>
      </c>
      <c r="G60" s="39">
        <f t="shared" si="9"/>
        <v>3.0036590644159974E-2</v>
      </c>
    </row>
    <row r="61" spans="1:7" ht="72" x14ac:dyDescent="0.25">
      <c r="A61" s="17" t="s">
        <v>77</v>
      </c>
      <c r="B61" s="2" t="s">
        <v>148</v>
      </c>
      <c r="C61" s="3">
        <f>SUM(C64:C67)</f>
        <v>7648.72</v>
      </c>
      <c r="D61" s="3">
        <f>SUM(D64:D67)</f>
        <v>7648.72</v>
      </c>
      <c r="E61" s="3">
        <f>SUM(E64:E67)</f>
        <v>120</v>
      </c>
      <c r="F61" s="39">
        <f t="shared" si="7"/>
        <v>1.5688899580583417E-2</v>
      </c>
      <c r="G61" s="39">
        <f t="shared" si="9"/>
        <v>1.5688899580583417E-2</v>
      </c>
    </row>
    <row r="62" spans="1:7" ht="54.75" customHeight="1" x14ac:dyDescent="0.25">
      <c r="A62" s="47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8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4685.2</v>
      </c>
      <c r="D64" s="8">
        <v>4685.2</v>
      </c>
      <c r="E64" s="8">
        <v>120</v>
      </c>
      <c r="F64" s="39">
        <f t="shared" ref="F64:F88" si="10">SUM(E64/C64)</f>
        <v>2.5612567232988988E-2</v>
      </c>
      <c r="G64" s="39">
        <f t="shared" ref="G64:G88" si="11">SUM(E64/D64)</f>
        <v>2.5612567232988988E-2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0</v>
      </c>
      <c r="F65" s="39">
        <f t="shared" si="10"/>
        <v>0</v>
      </c>
      <c r="G65" s="39">
        <f t="shared" si="11"/>
        <v>0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0</v>
      </c>
      <c r="F66" s="39">
        <f t="shared" si="10"/>
        <v>0</v>
      </c>
      <c r="G66" s="39">
        <f t="shared" si="11"/>
        <v>0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0</v>
      </c>
      <c r="F67" s="39">
        <f t="shared" si="10"/>
        <v>0</v>
      </c>
      <c r="G67" s="39">
        <f t="shared" si="11"/>
        <v>0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11439.33</v>
      </c>
      <c r="F68" s="39">
        <f t="shared" si="10"/>
        <v>8.3493670276300669E-2</v>
      </c>
      <c r="G68" s="39">
        <f t="shared" si="11"/>
        <v>8.3493670276300669E-2</v>
      </c>
    </row>
    <row r="69" spans="1:9" ht="58.5" customHeight="1" x14ac:dyDescent="0.25">
      <c r="A69" s="47" t="s">
        <v>84</v>
      </c>
      <c r="B69" s="5" t="s">
        <v>35</v>
      </c>
      <c r="C69" s="6">
        <v>17315.599999999999</v>
      </c>
      <c r="D69" s="6">
        <v>17315.599999999999</v>
      </c>
      <c r="E69" s="6">
        <v>1643.4</v>
      </c>
      <c r="F69" s="37">
        <f t="shared" si="10"/>
        <v>9.4908637298158904E-2</v>
      </c>
      <c r="G69" s="37">
        <f t="shared" si="11"/>
        <v>9.4908637298158904E-2</v>
      </c>
    </row>
    <row r="70" spans="1:9" ht="58.5" customHeight="1" x14ac:dyDescent="0.25">
      <c r="A70" s="48"/>
      <c r="B70" s="5" t="s">
        <v>36</v>
      </c>
      <c r="C70" s="6">
        <v>105661.8</v>
      </c>
      <c r="D70" s="6">
        <v>105661.8</v>
      </c>
      <c r="E70" s="6">
        <v>9729.43</v>
      </c>
      <c r="F70" s="37">
        <f t="shared" si="10"/>
        <v>9.2080865554060212E-2</v>
      </c>
      <c r="G70" s="37">
        <f t="shared" si="11"/>
        <v>9.2080865554060212E-2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66.5</v>
      </c>
      <c r="F71" s="39">
        <f t="shared" si="10"/>
        <v>4.7395222704093446E-3</v>
      </c>
      <c r="G71" s="39">
        <f t="shared" si="11"/>
        <v>4.7395222704093446E-3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11372.83</v>
      </c>
      <c r="F72" s="39">
        <f t="shared" si="10"/>
        <v>9.2479024601268209E-2</v>
      </c>
      <c r="G72" s="39">
        <f t="shared" si="11"/>
        <v>9.2479024601268209E-2</v>
      </c>
    </row>
    <row r="73" spans="1:9" ht="90" x14ac:dyDescent="0.25">
      <c r="A73" s="17" t="s">
        <v>87</v>
      </c>
      <c r="B73" s="2" t="s">
        <v>130</v>
      </c>
      <c r="C73" s="3">
        <f>SUM(C76:C79)</f>
        <v>178924.02</v>
      </c>
      <c r="D73" s="3">
        <f>SUM(D76:D79)</f>
        <v>178924.02</v>
      </c>
      <c r="E73" s="3">
        <f>SUM(E76:E79)</f>
        <v>5829.45</v>
      </c>
      <c r="F73" s="36">
        <f t="shared" si="10"/>
        <v>3.2580589235587265E-2</v>
      </c>
      <c r="G73" s="36">
        <f t="shared" si="11"/>
        <v>3.2580589235587265E-2</v>
      </c>
    </row>
    <row r="74" spans="1:9" ht="57" customHeight="1" x14ac:dyDescent="0.25">
      <c r="A74" s="47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8"/>
      <c r="B75" s="5" t="s">
        <v>36</v>
      </c>
      <c r="C75" s="6">
        <v>65147.5</v>
      </c>
      <c r="D75" s="6">
        <v>65147.5</v>
      </c>
      <c r="E75" s="6">
        <v>0</v>
      </c>
      <c r="F75" s="37">
        <f t="shared" si="10"/>
        <v>0</v>
      </c>
      <c r="G75" s="37">
        <f t="shared" si="11"/>
        <v>0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228.14</v>
      </c>
      <c r="F76" s="39">
        <f t="shared" si="10"/>
        <v>3.0955055874866348E-2</v>
      </c>
      <c r="G76" s="39">
        <f t="shared" si="11"/>
        <v>3.0955055874866348E-2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21.31</v>
      </c>
      <c r="F77" s="39">
        <f t="shared" si="10"/>
        <v>2.0231844980964406E-2</v>
      </c>
      <c r="G77" s="39">
        <f t="shared" si="11"/>
        <v>2.0231844980964406E-2</v>
      </c>
    </row>
    <row r="78" spans="1:9" ht="54" x14ac:dyDescent="0.25">
      <c r="A78" s="15" t="s">
        <v>91</v>
      </c>
      <c r="B78" s="7" t="s">
        <v>27</v>
      </c>
      <c r="C78" s="8">
        <v>145788.98000000001</v>
      </c>
      <c r="D78" s="8">
        <v>145788.98000000001</v>
      </c>
      <c r="E78" s="8">
        <v>3680</v>
      </c>
      <c r="F78" s="39">
        <f t="shared" si="10"/>
        <v>2.5241962732711346E-2</v>
      </c>
      <c r="G78" s="39">
        <f t="shared" si="11"/>
        <v>2.5241962732711346E-2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1900</v>
      </c>
      <c r="F79" s="39">
        <f t="shared" si="10"/>
        <v>7.6886625814239482E-2</v>
      </c>
      <c r="G79" s="39">
        <f t="shared" si="11"/>
        <v>7.6886625814239482E-2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6942.6399999999994</v>
      </c>
      <c r="D80" s="3">
        <f>SUM(D83:D87)</f>
        <v>7621.74</v>
      </c>
      <c r="E80" s="3">
        <f>SUM(E83:E87)</f>
        <v>400</v>
      </c>
      <c r="F80" s="36">
        <f t="shared" si="10"/>
        <v>5.7614970673979929E-2</v>
      </c>
      <c r="G80" s="36">
        <f t="shared" si="11"/>
        <v>5.2481454366063392E-2</v>
      </c>
      <c r="H80" s="29"/>
      <c r="I80" s="29"/>
    </row>
    <row r="81" spans="1:9" ht="58.5" customHeight="1" x14ac:dyDescent="0.25">
      <c r="A81" s="47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8"/>
      <c r="B82" s="5" t="s">
        <v>36</v>
      </c>
      <c r="C82" s="6">
        <v>0</v>
      </c>
      <c r="D82" s="6">
        <v>679.1</v>
      </c>
      <c r="E82" s="6">
        <v>0</v>
      </c>
      <c r="F82" s="39" t="s">
        <v>44</v>
      </c>
      <c r="G82" s="37">
        <f t="shared" si="11"/>
        <v>0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71.599999999999994</v>
      </c>
      <c r="D83" s="8">
        <f>1609.9-859.2</f>
        <v>750.7</v>
      </c>
      <c r="E83" s="8">
        <f>859.2-859.2</f>
        <v>0</v>
      </c>
      <c r="F83" s="39">
        <f t="shared" si="10"/>
        <v>0</v>
      </c>
      <c r="G83" s="39">
        <f t="shared" si="11"/>
        <v>0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0</v>
      </c>
      <c r="F84" s="39">
        <f t="shared" si="10"/>
        <v>0</v>
      </c>
      <c r="G84" s="39">
        <f t="shared" si="11"/>
        <v>0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400</v>
      </c>
      <c r="F86" s="39">
        <f t="shared" si="10"/>
        <v>8.0469944475738311E-2</v>
      </c>
      <c r="G86" s="39">
        <f t="shared" si="11"/>
        <v>8.0469944475738311E-2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1445.48</v>
      </c>
      <c r="F88" s="36">
        <f t="shared" si="10"/>
        <v>7.1079229235775837E-2</v>
      </c>
      <c r="G88" s="36">
        <f t="shared" si="11"/>
        <v>7.1079229235775837E-2</v>
      </c>
    </row>
    <row r="89" spans="1:9" ht="57.75" customHeight="1" x14ac:dyDescent="0.25">
      <c r="A89" s="45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6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0</v>
      </c>
      <c r="F91" s="39">
        <f t="shared" ref="F91:F96" si="12">SUM(E91/C91)</f>
        <v>0</v>
      </c>
      <c r="G91" s="39">
        <f t="shared" ref="G91:G96" si="13">SUM(E91/D91)</f>
        <v>0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235.9</v>
      </c>
      <c r="F92" s="39">
        <f t="shared" si="12"/>
        <v>0.13798065112361521</v>
      </c>
      <c r="G92" s="39">
        <f t="shared" si="13"/>
        <v>0.13798065112361521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1209.58</v>
      </c>
      <c r="F93" s="39">
        <f t="shared" si="12"/>
        <v>6.4946298681669276E-2</v>
      </c>
      <c r="G93" s="39">
        <f t="shared" si="13"/>
        <v>6.4946298681669276E-2</v>
      </c>
    </row>
    <row r="94" spans="1:9" ht="90" x14ac:dyDescent="0.25">
      <c r="A94" s="18" t="s">
        <v>105</v>
      </c>
      <c r="B94" s="12" t="s">
        <v>149</v>
      </c>
      <c r="C94" s="3">
        <f>SUM(C97:C98)</f>
        <v>69066.58</v>
      </c>
      <c r="D94" s="3">
        <f t="shared" ref="D94:E94" si="14">SUM(D97:D98)</f>
        <v>83116.58</v>
      </c>
      <c r="E94" s="3">
        <f t="shared" si="14"/>
        <v>0</v>
      </c>
      <c r="F94" s="39">
        <f t="shared" si="12"/>
        <v>0</v>
      </c>
      <c r="G94" s="39">
        <f t="shared" si="13"/>
        <v>0</v>
      </c>
    </row>
    <row r="95" spans="1:9" ht="55.5" customHeight="1" x14ac:dyDescent="0.25">
      <c r="A95" s="49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50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69066.58</v>
      </c>
      <c r="D98" s="8">
        <v>83116.58</v>
      </c>
      <c r="E98" s="8">
        <v>0</v>
      </c>
      <c r="F98" s="39">
        <f t="shared" ref="F98" si="15">SUM(E98/C98)</f>
        <v>0</v>
      </c>
      <c r="G98" s="39">
        <f t="shared" ref="G98" si="16">SUM(E98/D98)</f>
        <v>0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f>99-99</f>
        <v>0</v>
      </c>
      <c r="F99" s="36">
        <f t="shared" ref="F99" si="17">SUM(E99/C99)</f>
        <v>0</v>
      </c>
      <c r="G99" s="36">
        <f t="shared" ref="G99" si="18">SUM(E99/D99)</f>
        <v>0</v>
      </c>
    </row>
    <row r="100" spans="1:7" ht="58.5" customHeight="1" x14ac:dyDescent="0.25">
      <c r="A100" s="45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6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0</v>
      </c>
      <c r="F102" s="36">
        <f t="shared" ref="F102" si="19">SUM(E102/C102)</f>
        <v>0</v>
      </c>
      <c r="G102" s="36">
        <f t="shared" ref="G102" si="20">SUM(E102/D102)</f>
        <v>0</v>
      </c>
    </row>
    <row r="103" spans="1:7" ht="58.5" customHeight="1" x14ac:dyDescent="0.25">
      <c r="A103" s="47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8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3" fitToHeight="0" orientation="portrait" r:id="rId1"/>
  <rowBreaks count="5" manualBreakCount="5">
    <brk id="19" max="16383" man="1"/>
    <brk id="39" max="10" man="1"/>
    <brk id="53" max="16383" man="1"/>
    <brk id="72" max="16383" man="1"/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2023-02-07T03:48:25Z</cp:lastPrinted>
  <dcterms:created xsi:type="dcterms:W3CDTF">2015-10-02T05:38:20Z</dcterms:created>
  <dcterms:modified xsi:type="dcterms:W3CDTF">2023-02-07T11:42:18Z</dcterms:modified>
</cp:coreProperties>
</file>