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060" windowHeight="10620" activeTab="8"/>
  </bookViews>
  <sheets>
    <sheet name="01.03" sheetId="1" r:id="rId1"/>
    <sheet name="01.04" sheetId="2" r:id="rId2"/>
    <sheet name="01.05" sheetId="3" r:id="rId3"/>
    <sheet name="01.07" sheetId="4" r:id="rId4"/>
    <sheet name="01.08" sheetId="5" r:id="rId5"/>
    <sheet name="01.09" sheetId="6" r:id="rId6"/>
    <sheet name="01.11" sheetId="7" r:id="rId7"/>
    <sheet name="01.12" sheetId="8" r:id="rId8"/>
    <sheet name="01.01" sheetId="9" r:id="rId9"/>
  </sheets>
  <definedNames>
    <definedName name="_xlnm.Print_Titles" localSheetId="6">'01.11'!$5:$5</definedName>
  </definedNames>
  <calcPr fullCalcOnLoad="1"/>
</workbook>
</file>

<file path=xl/sharedStrings.xml><?xml version="1.0" encoding="utf-8"?>
<sst xmlns="http://schemas.openxmlformats.org/spreadsheetml/2006/main" count="2359" uniqueCount="305">
  <si>
    <t>Субсидии бюджетам городвских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</si>
  <si>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906  2  02  02141  04  0000  151</t>
  </si>
  <si>
    <t>Субсидии бюджетам городских округов на проведение капитального ремонта многоквартирных домов</t>
  </si>
  <si>
    <t>Поступило за  2010 год</t>
  </si>
  <si>
    <r>
      <t xml:space="preserve">               </t>
    </r>
    <r>
      <rPr>
        <b/>
        <sz val="14"/>
        <rFont val="Times New Roman"/>
        <family val="1"/>
      </rPr>
      <t xml:space="preserve"> ИСПОЛНЕНИЕ БЮДЖЕТА </t>
    </r>
    <r>
      <rPr>
        <sz val="12"/>
        <rFont val="Times New Roman"/>
        <family val="1"/>
      </rPr>
      <t xml:space="preserve">                                 </t>
    </r>
    <r>
      <rPr>
        <sz val="14"/>
        <rFont val="Times New Roman"/>
        <family val="1"/>
      </rPr>
      <t>Невьянского городского округа по доходам по состоянию на 01.03.2011 года</t>
    </r>
  </si>
  <si>
    <t>Субсидии на денежные выплаты главным врачам учреждений (подразделений) скорой медицинской помощи муниципальной системы здравоохранения; врачам-фтизиатрам участковым, фельдшерам, замещающим должности врачей-фтизиатров участковых, и медицинским сестрам, работающим с врачами фтизиатрами участковыми,учреждений муниципально системы здравоохранения; фельдшерам, занимающим должности врача-терапевта участкового, врача-педиатра участкового, а также фельдшерам-помощникам  врача общей врачебной практики (семейного врача) в учреждениях здравоохранения муниципальных образований, оказывающих первичную медико-санитарную помощь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</si>
  <si>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образовательных программ в части финансирования расходов на оплату труда работникам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</si>
  <si>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</si>
  <si>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</si>
  <si>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</si>
  <si>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</si>
  <si>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182  1  01  02000  01  0000  110</t>
  </si>
  <si>
    <t xml:space="preserve">  Налог на доходы физических лиц</t>
  </si>
  <si>
    <t>182  1  01  02010  01  0000  110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</si>
  <si>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</si>
  <si>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182  1  01  02021  01  0000  110</t>
  </si>
  <si>
    <t>182  1  01  02022  01  0000  110</t>
  </si>
  <si>
    <t>182  1  01  02030  01  0000  110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</si>
  <si>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</si>
  <si>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182  1  01  02040  01  0000  110</t>
  </si>
  <si>
    <t>182  1  01  02060  01  0000  110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</si>
  <si>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</si>
  <si>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000  1  05  00000  00  0000  000</t>
  </si>
  <si>
    <t>НАЛОГИ НА СОВОКУПНЫЙ ДОХОД</t>
  </si>
  <si>
    <t>182  1  05  02000  02  0000  110</t>
  </si>
  <si>
    <t>Единый налог на вмененный доход для отдельных видов деятельности</t>
  </si>
  <si>
    <t>182  1  05  03000  01  0000  110</t>
  </si>
  <si>
    <t>Единый сельскохозяйственный налог</t>
  </si>
  <si>
    <t>000  1  06  00000  00  0000  000</t>
  </si>
  <si>
    <t>НАЛОГИ НА ИМУЩЕСТВО</t>
  </si>
  <si>
    <t>182  1  06  01020  04  0000  110</t>
  </si>
  <si>
    <t>Налог на имущество физических лиц, взимаемый по ставкам, применяемым к объектам налогообложения, расположенным, в границах городских округов</t>
  </si>
  <si>
    <t>182  1  06  06000  00  0000  110</t>
  </si>
  <si>
    <t>Земельный налог</t>
  </si>
  <si>
    <t>182  1  06  06012  04  0000  110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</si>
  <si>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</si>
  <si>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182  1  06  06022  04  0000  110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</si>
  <si>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 городских  округов</t>
  </si>
  <si>
    <t>000  1  08  00000  00  0000  000</t>
  </si>
  <si>
    <t>ГОСУДАРСТВЕННАЯ ПОШЛИНА, СБОРЫ</t>
  </si>
  <si>
    <t>182  1  08  03010  01  0000  110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</si>
  <si>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</si>
  <si>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000  1  08  07140  01  0000  110</t>
  </si>
  <si>
    <t>188  1  08  07140  01  0000  110</t>
  </si>
  <si>
    <t>005  1  08  07140  01  1000  110</t>
  </si>
  <si>
    <t>902  1  08  07150  01  0000  110</t>
  </si>
  <si>
    <t>Государственная пошлина за выдачу разрешения на установку рекламной конструкции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</si>
  <si>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</si>
  <si>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</si>
  <si>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010  1  11  05010  04  0000  120</t>
  </si>
  <si>
    <t>902  1  11  09044  04  0003  120</t>
  </si>
  <si>
    <t>902  1  11  09044  04  0008  120</t>
  </si>
  <si>
    <t>Доходы по договорам на установку и эксплуатацию рекламной конструкции на недвижимом имуществе, находящемся в собственности городских округов</t>
  </si>
  <si>
    <t>902  1  11  09044  04  0010  120</t>
  </si>
  <si>
    <t>Доходы от сдачи в аренду движимого имущества, находящегося в казне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</si>
  <si>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000  1  12  00000  00  0000  000</t>
  </si>
  <si>
    <t>ПЛАТЕЖИ ПРИ ПОЛЬЗОВАНИИ ПРИРОДНЫМИ РЕСУРСАМИ</t>
  </si>
  <si>
    <t>048  1  12  01000  01  0000  120</t>
  </si>
  <si>
    <t>Плата за негативное воздействие на окружающую среду</t>
  </si>
  <si>
    <t>000  1  13  00000  00  0000  000</t>
  </si>
  <si>
    <t>ДОХОДЫ ОТ ОКАЗАНИЯ ПЛАТНЫХ УСЛУГ И КОМПЕНСАЦИИ ЗАТРАТ ГОСУДАРСТВА</t>
  </si>
  <si>
    <t>Средства, поступающие в погашение ссуд, выданных на жилищное строительство</t>
  </si>
  <si>
    <t>906  1  13  03040  04  0006  130</t>
  </si>
  <si>
    <t>Плата за содержание детей в муниципальных дошкольных образовательных учреждениях</t>
  </si>
  <si>
    <t>000  1  14  00000  00  0000  000</t>
  </si>
  <si>
    <t>ДОХОДЫ ОТ ПРОДАЖИ МАТЕРИАЛЬНЫХ И НЕМАТЕРИАЛЬНЫХ АКТИВОВ</t>
  </si>
  <si>
    <t>902  1  14  02033  04  0001  410</t>
  </si>
  <si>
    <t>010  1  14  06012  04  0000  430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</si>
  <si>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</si>
  <si>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000  1  16  00000  00  0000  000</t>
  </si>
  <si>
    <t>ШТРАФЫ, САНКЦИИ, ВОЗМЕЩЕНИЕ УЩЕРБА</t>
  </si>
  <si>
    <t>182  1  16  03010  01  0000  140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</si>
  <si>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</si>
  <si>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182  1  16  03030  01  0000  140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</si>
  <si>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</si>
  <si>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182  1  16  06000  01  0000  140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</si>
  <si>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</si>
  <si>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188  1  16  21040  04  0000  140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</si>
  <si>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</si>
  <si>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321  1  16  25060  01  0000  140</t>
  </si>
  <si>
    <t>Денежные взыскания (штрафы) за нарушение земельного законодательства</t>
  </si>
  <si>
    <t>141  1  16  28000  01  0000  140</t>
  </si>
  <si>
    <t>Денежные взыскания (штрафы) за нарушение законодательства о налогах и сборах в области санитарно-эпидемиологического благополучия человека и законодательства в сфере защиты прав потребителя</t>
  </si>
  <si>
    <t>188  1  16  30000  01  0000  140</t>
  </si>
  <si>
    <t>Денежные взыскания (штрафы) за административные правонарушения в области дорожного движения</t>
  </si>
  <si>
    <t>Возмещение сумм, израсходованных незаконно или  не по целевому назначению, а также доходов, полученных от их использования (в части бюджетов городских округов)</t>
  </si>
  <si>
    <t>000  1  16  90040  04  0000  140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</si>
  <si>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</si>
  <si>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в том числе по администраторам:</t>
  </si>
  <si>
    <t>901  1  16  90040  04  0000  140</t>
  </si>
  <si>
    <t>005  1  16  90040  04  0002  140</t>
  </si>
  <si>
    <t>037  1  16  90040  04  0000  140</t>
  </si>
  <si>
    <t>106  1  16  90040  04  0000  140</t>
  </si>
  <si>
    <t>141  1  16  90040  04  0000  140</t>
  </si>
  <si>
    <t>188  1  16  90040  04  0000  140</t>
  </si>
  <si>
    <t>192  1  16  90040  04  0000  140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</si>
  <si>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</si>
  <si>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</si>
  <si>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</si>
  <si>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</si>
  <si>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000  2  02  01000  00  0000  151</t>
  </si>
  <si>
    <t>ДОТАЦИИ</t>
  </si>
  <si>
    <t>Дотации бюджетам городских округов на выравнивание бюджетной обеспеченности</t>
  </si>
  <si>
    <t>СУБСИДИИ</t>
  </si>
  <si>
    <t>901  2  02  02008  04  0000  151</t>
  </si>
  <si>
    <t>Субсидии на софинансирование социальных выплат молодым семьям на приобретение (строительство) жилья</t>
  </si>
  <si>
    <t>907  2  02  02024  04  0000  151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</si>
  <si>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</t>
  </si>
  <si>
    <t>901  2  02  02077  04  0000  151</t>
  </si>
  <si>
    <t>Субсидии бюджетам городских округов на строительство объектов социальной и коммунальной инфраструктуры муниципального значения</t>
  </si>
  <si>
    <t>Субсидии бюджетам городских округов на строительство объектов муниципальной собственности (лыжных баз)</t>
  </si>
  <si>
    <t>901  2  02  02085  04  0000  151</t>
  </si>
  <si>
    <t>Субсидии бюджетам городских округов на проведение мероприятий по улучшению жилищных условий граждан, проживающих в сельской местности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</si>
  <si>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</t>
  </si>
  <si>
    <t>000  2  02  02999  04  0000  151</t>
  </si>
  <si>
    <t>901  2  02  02999  04  0000  151</t>
  </si>
  <si>
    <t>Субсидии на организацию мероприятий по охране окружающей среды и природопользованию</t>
  </si>
  <si>
    <t>906  2  02  02999  04  0000  151</t>
  </si>
  <si>
    <t>Субсидии на осуществление мероприятий по организации питания в муниципальных общеобразовательных учреждениях</t>
  </si>
  <si>
    <t>901  2  02  029999  04  0000  151</t>
  </si>
  <si>
    <t>Субсидии на выравнивание бюджетной обеспеченности муниципальных районов (городских округов) на реализацию обязательств по вопросам местного значения</t>
  </si>
  <si>
    <t>907  2  02  02999  04  0000  151</t>
  </si>
  <si>
    <t xml:space="preserve">Субсидии на капитальный ремонт зданий, сооружений и помещений муниципальных образовательных учреждений </t>
  </si>
  <si>
    <t>Субсидии на организацию отдыха детей в каникулярное время</t>
  </si>
  <si>
    <t>919  2  02  02999  04  0000  151</t>
  </si>
  <si>
    <t>Субсидии на содержание и обеспечение деятельности вновь создаваемых финансовых органов муниципальных образований в Свердловской области</t>
  </si>
  <si>
    <t>Субсидии на подготовку документов территориального планирования, градостроительного зонирования и документации по планировке территорий</t>
  </si>
  <si>
    <t xml:space="preserve">Субсидии на оснащение муниципальных учреждений здравоохранения, муниципальных общеобразовательных учреждений, муниципальных учреждений дополнительного образования детей детско- юношеских спортивных школ медицинским оборудованием и инструментарием </t>
  </si>
  <si>
    <t>Субсидии на проведение мероприятий по информатизации муниципальных образований</t>
  </si>
  <si>
    <t>000  2  02  03000  00  0000  151</t>
  </si>
  <si>
    <t>СУБВЕНЦИИ</t>
  </si>
  <si>
    <t>901  2  02  03001  04  0000  151</t>
  </si>
  <si>
    <t>Субвенции бюджетам городских округов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</si>
  <si>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901  2  02  03002  04 0000  151</t>
  </si>
  <si>
    <t>Субвенции бюджетам городских округов на осуществление государственных полномочий Российской Федерации по подготовке и проведению Всероссийской переписи населения</t>
  </si>
  <si>
    <t>906 2  02  03021  04  0000  151</t>
  </si>
  <si>
    <t>Субвенции бюджетам городских округов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 Правительством Российской Федерации</t>
  </si>
  <si>
    <t>901 2  02  03022  04  0000  151</t>
  </si>
  <si>
    <t>Субвенции бюджетам городских округов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</si>
  <si>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901  2  02  03024  04  0000  151</t>
  </si>
  <si>
    <t>Субвенции бюджетам городских округов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</si>
  <si>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бюджетам городских округов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</si>
  <si>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906  2  02  03999  04  0000  151</t>
  </si>
  <si>
    <t>000  2  02  04000  00 0000  151</t>
  </si>
  <si>
    <t>ИНЫЕ МЕЖБЮДЖЕТНЫЕ ТРАНСФЕРТЫ</t>
  </si>
  <si>
    <t>906  2  02  04999  04  0000  151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</si>
  <si>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</si>
  <si>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000  2  07  04000  04  0000  180</t>
  </si>
  <si>
    <t>Прочие безвозмездные поступления в бюджеты городских округов</t>
  </si>
  <si>
    <t>901  2  07  04000  04  0000  180</t>
  </si>
  <si>
    <t>906  2  07  04000  04  0000  180</t>
  </si>
  <si>
    <t>ИТОГО ДОХОДОВ</t>
  </si>
  <si>
    <t>182  1  05  02010  02  0000  110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</si>
  <si>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</si>
  <si>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182  1  05  03010  01  0000  110</t>
  </si>
  <si>
    <t>182  1  05  03020  01  0000  110</t>
  </si>
  <si>
    <t>919  1  16  32000  04  0000  140</t>
  </si>
  <si>
    <t>919  1  13  03040  04  0003  130</t>
  </si>
  <si>
    <t>919  2  02  01001  04  0000  151</t>
  </si>
  <si>
    <t xml:space="preserve"> 000  2  02  02000  00  0000  151</t>
  </si>
  <si>
    <r>
      <t xml:space="preserve">ПРОЧИЕ </t>
    </r>
    <r>
      <rPr>
        <sz val="10"/>
        <rFont val="Times New Roman"/>
        <family val="1"/>
      </rPr>
      <t>СУБСИДИИ бюджетам городских округов</t>
    </r>
  </si>
  <si>
    <t>Код бюджетной классификации</t>
  </si>
  <si>
    <t xml:space="preserve">Наименование доходов бюджета </t>
  </si>
  <si>
    <t>Сумма фактического поступления</t>
  </si>
  <si>
    <t>в тыс.руб.</t>
  </si>
  <si>
    <t>182  1  01  02070  01  0000  110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</si>
  <si>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</si>
  <si>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182  1  05  02020  02  0000  110</t>
  </si>
  <si>
    <t>000  1  09  00000  00  0000  000</t>
  </si>
  <si>
    <t>ЗАДОЛЖЕННОСТЬ И ПЕРЕРАСЧЕТЫ ПО ОТМЕНЕННЫМ НАЛОГАМ , СБОРАМ И ИНЫМ ОБЯЗАТЕЛЬНЫМ ПЛАТЕЖАМ</t>
  </si>
  <si>
    <t>182  1  09  04050  04  0000  110</t>
  </si>
  <si>
    <t>Земельный налог (по обязательствам, возникшим до 1 января 2006 года)</t>
  </si>
  <si>
    <t>182  1  09  07010  04  0000  110</t>
  </si>
  <si>
    <t>Налог на рекламу, мобилизуемый на территории городских округов</t>
  </si>
  <si>
    <t>045  1  16  90040  04  0000  140</t>
  </si>
  <si>
    <t>000  1  17  00000  00  0000  140</t>
  </si>
  <si>
    <t>ПРОЧИЕ НЕНАЛОГОВЫЕ ДОХОДЫ</t>
  </si>
  <si>
    <t>000  1  17  01040  04  0000  180</t>
  </si>
  <si>
    <t>Невыясненные поступления</t>
  </si>
  <si>
    <t>901  1  17  01040  04  0000  180</t>
  </si>
  <si>
    <t>902  1  17  01040  04  0000  180</t>
  </si>
  <si>
    <t>906  1  17  01040  04  0000  180</t>
  </si>
  <si>
    <t>907  1  17  01040  04  0000  180</t>
  </si>
  <si>
    <t>908  1  17  01040  04  0000  180</t>
  </si>
  <si>
    <t>919  1  17  01040  04  0000  180</t>
  </si>
  <si>
    <t>Сумма бюджетных назначений на 2011 г.</t>
  </si>
  <si>
    <t>000  2  19  04000  04  0000  180</t>
  </si>
  <si>
    <t>Возраты остатков субсидий, субвенций и иных межбюджетных трансфертов, имеющих целевое назначение прошлых лет, из бюджетов городских округов</t>
  </si>
  <si>
    <t>901  2  19  04000  04  0000  180</t>
  </si>
  <si>
    <t>906  2  19  04000  04  0000  180</t>
  </si>
  <si>
    <t>Единый сельскохозяйственный налог (за налоговые периоды, истекшие до 1 января 2011 года)</t>
  </si>
  <si>
    <t>902  1  14  01040  04  0000  410</t>
  </si>
  <si>
    <t>Доходы от продажи квартир, находящихся в собственности городских округов</t>
  </si>
  <si>
    <t>322  1  16  21040  04  0000  140</t>
  </si>
  <si>
    <t>907  2  19  04000  04  0000  180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</si>
  <si>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</si>
  <si>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</si>
  <si>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</si>
  <si>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</si>
  <si>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указанных земельных участ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</si>
  <si>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</si>
  <si>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</si>
  <si>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</si>
  <si>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</si>
  <si>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908  2  02  04999  04  0000  151</t>
  </si>
  <si>
    <t xml:space="preserve">Рост, снижение в процентах </t>
  </si>
  <si>
    <t>Рост, снижение (+,-) в сумме</t>
  </si>
  <si>
    <t>Процент исполнения к годовым назначениям</t>
  </si>
  <si>
    <r>
      <t xml:space="preserve">               </t>
    </r>
    <r>
      <rPr>
        <b/>
        <sz val="14"/>
        <rFont val="Times New Roman"/>
        <family val="1"/>
      </rPr>
      <t xml:space="preserve"> ИСПОЛНЕНИЕ БЮДЖЕТА </t>
    </r>
    <r>
      <rPr>
        <sz val="12"/>
        <rFont val="Times New Roman"/>
        <family val="1"/>
      </rPr>
      <t xml:space="preserve">                                 </t>
    </r>
    <r>
      <rPr>
        <sz val="14"/>
        <rFont val="Times New Roman"/>
        <family val="1"/>
      </rPr>
      <t>Невьянского городского округа по доходам по состоянию на 01.04.2011 года</t>
    </r>
  </si>
  <si>
    <t>004  1  19  04000  04  0000  151</t>
  </si>
  <si>
    <t>Возврат остатков субсидий, субвенций и иных межбюджетных трансфертов, имеющих целевое назначение, прошлых лет, из бюджетов городских округов</t>
  </si>
  <si>
    <t>901  2  02  02051  04  0000  151</t>
  </si>
  <si>
    <t>901  1  13  03040  04  0004  130</t>
  </si>
  <si>
    <t>Доходы от возврата дебиторской задолженности прошлых лет</t>
  </si>
  <si>
    <t>141  1  16  08000  01  0000  140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</si>
  <si>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табочной продукции </t>
  </si>
  <si>
    <t>919  2  02  029999  04  0000  151</t>
  </si>
  <si>
    <t>Сумма фактического поступления в 2011 году в тыс. руб.</t>
  </si>
  <si>
    <t>Сумма бюджетных назначений на 2011 г. в тыс. руб.</t>
  </si>
  <si>
    <t>Поступило за  2010 год в тыс. руб.</t>
  </si>
  <si>
    <t>Рост, снижение (+,-) в тыс. руб.</t>
  </si>
  <si>
    <r>
      <t xml:space="preserve">               </t>
    </r>
    <r>
      <rPr>
        <b/>
        <sz val="14"/>
        <rFont val="Times New Roman"/>
        <family val="1"/>
      </rPr>
      <t xml:space="preserve"> ИСПОЛНЕНИЕ БЮДЖЕТА </t>
    </r>
    <r>
      <rPr>
        <sz val="12"/>
        <rFont val="Times New Roman"/>
        <family val="1"/>
      </rPr>
      <t xml:space="preserve">                                 </t>
    </r>
    <r>
      <rPr>
        <sz val="14"/>
        <rFont val="Times New Roman"/>
        <family val="1"/>
      </rPr>
      <t>Невьянского городского округа по доходам по состоянию на 01.05.2011 года</t>
    </r>
  </si>
  <si>
    <t>902  1  14  02033  04  0002  410</t>
  </si>
  <si>
    <t>Прочие 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</si>
  <si>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</si>
  <si>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указанных земельных участков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</si>
  <si>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унитарных предприятий, в том числе казенных)</t>
  </si>
  <si>
    <t>Доходы от реализации объектов нежилого фонда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</si>
  <si>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</si>
  <si>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182  1  09  07030  04  0000  110</t>
  </si>
  <si>
    <t>Целевые сборы с граждан,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</si>
  <si>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919  2  02  04999  04  0000  151</t>
  </si>
  <si>
    <t>Межбюджетные трансферты из областного бюджета на стимулирование бюджетам городских округов</t>
  </si>
  <si>
    <t>901  2  19  04000  04  0000  151</t>
  </si>
  <si>
    <t>906  2  19  04000  04  0000  151</t>
  </si>
  <si>
    <t>907  2  19  04000  04  0000  151</t>
  </si>
  <si>
    <t>907  2  02  04999  04  0000  151</t>
  </si>
  <si>
    <t>Прочие межбюджетные трансферты, передаваемые бюджетам городских округов на капитальный ремонт муниципальных учреждений здравоохранения</t>
  </si>
  <si>
    <t>908  2  02  04025  04  0000  151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</si>
  <si>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</si>
  <si>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901  2  02  04999  04  0000  151</t>
  </si>
  <si>
    <t>Межбюджетные трансферты на оплату коммунальных услуг муниципальными бюджетнымиучреждениями, в том числе кредиторской задолженности муниципальных бюджетных учреждений по оплате коммунальных услуг по состоянию на 1 января 2010 года, в 2010 году</t>
  </si>
  <si>
    <t>Доходы от реализации 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</si>
  <si>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177  1  16  90040  04  0000  140</t>
  </si>
  <si>
    <t>Исполнение бюджета Невьянского городского округа по сравнению с аналогичным периодом прошлого года по состоянию на 01.07.2011</t>
  </si>
  <si>
    <t>902  1  14  02033  04  0000  410</t>
  </si>
  <si>
    <t>901  2  02  02088  04  0000  151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</si>
  <si>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 коммунального хозяйства</t>
  </si>
  <si>
    <t>901  2  02  02089  04  0000  151</t>
  </si>
  <si>
    <t>Субсидии бюджетам городских округов на обеспечение мероприятий по капитальному ремонту многоквартирных домов за счет средств бюджета</t>
  </si>
  <si>
    <t>Субсидии на софинансирование социальных выплат молодым семьям на погашение основной суммы долга и процентов по ипотечным жилищным кредитам (займам)</t>
  </si>
  <si>
    <t>Субсидии на осуществление мероприятий по созданию групп детей дошкольного возраста в общественных учреждениях</t>
  </si>
  <si>
    <t>908  2  02  02999  04  0000  151</t>
  </si>
  <si>
    <t>Субсидии на информатизацию муниципальных библиотек, на комплектование книжных фондов (в том числе на приобретение электронных книг), подписку на периодические издания, приобретение компьютерного оборудования и лицензионного программного обеспечения, подключение к сети Интернет муниципальных библиотек</t>
  </si>
  <si>
    <t>901  2  02  03999  04  0000  151</t>
  </si>
  <si>
    <t>Субсидии на определение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</si>
  <si>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Межбюджетные трансферты на оплату коммунальных услуг муниципальными бюджетными учреждениями, в том числе кредиторской задолженности муниципальных бюджетных учреждений по оплате коммунальных услуг по состоянию на 1 января 2010 года, в 2010 году в 2011г.</t>
  </si>
  <si>
    <t xml:space="preserve">Межбюжетные трансферты из резервного фонда Правительства Свердловской области на ремонт автомобильной дороги по улице Спортивная в поселке Цементном Невьянского городского округа </t>
  </si>
  <si>
    <t>Межбюжетные трансферты из резервного фонда Правительства Свердловской области на своевременное отселение граждан из жилых помещений, признанных непригодными для проживания</t>
  </si>
  <si>
    <t>Межбюджетные трансферты из областного бюджета бюджетам городских округов на оплату коммунальных услуг муниципальными учреждениями в 2011 году</t>
  </si>
  <si>
    <t>Субсидии на реализацию мероприятий областной государственной целевой программы "экология и природные ресурсы Свердловской области"</t>
  </si>
  <si>
    <t>Исполнение бюджета Невьянского городского округа                                                                                                                         по сравнению с аналогичным периодом прошлого года по состоянию на 01.08.2011 года</t>
  </si>
  <si>
    <t>Межбюжетные трансферты на организацию тепло-водоснабжения населения и водоотведения</t>
  </si>
  <si>
    <t>Исполнение бюджета Невьянского городского округа                                                                                                                         по сравнению с аналогичным периодом прошлого года по состоянию на 01.09.2011 года</t>
  </si>
  <si>
    <t>902  1  11  09044  04  0004  120</t>
  </si>
  <si>
    <t>Плата за пользование жилыми помещениями (плата за наём) муниципального жилищного фонда городских округов</t>
  </si>
  <si>
    <t>908  1  13  03040  04  0004  130</t>
  </si>
  <si>
    <t>Субсидии на увеличение фонда оплаты труда работников муниципальных учреждений физической культуры и спорта</t>
  </si>
  <si>
    <t>Субсидии на увеличение фонда оплаты труда работников муниципальных образовательных учреждений, за исключением муниципальных общеобразовательных учреждений</t>
  </si>
  <si>
    <t>Субсидии на увеличение фонда оплаты труда работников муниципальных учреждений здравоохранения</t>
  </si>
  <si>
    <t>Субсидии на увеличение фонда оплаты труда работников муниципальных учреждений культуры и искусства</t>
  </si>
  <si>
    <t>907  2  02  04034  04  0001  151</t>
  </si>
  <si>
    <t>Межбюджетные трансферты, передаваемые бюджетам городских округов на реализацию региональных программ модернизации зравоохранения субъектов Российской Федерации в части укрепления материально-технической базы медицинских учреждений</t>
  </si>
  <si>
    <t>Межбюджетные трансферты местным бюджетам на осуществление мероприятий по лицензированию образовательной деятельности муниципальных дошкольных детских образовательных учреждений и (или)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</t>
  </si>
  <si>
    <t>Субвенции бюджетам городских округов на осуществление государственного полномочия Свердловской области по созданию административных комиссий</t>
  </si>
  <si>
    <t>Межбюжетные трансферты из резервного фонда Правительства Свердловской области на проведение работ по замене ветхих и аварийных сетей для подготовки к осенне-зимнему периоду 2011-2012гг.</t>
  </si>
  <si>
    <t>907  1  13  03040  04  0009  130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</si>
  <si>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</si>
  <si>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004  1  16  33000  04  0000  140</t>
  </si>
  <si>
    <t>Межбюджетные трансферты из резервного фонда Правительства Свердловской области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</si>
  <si>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</si>
  <si>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Исполнение бюджета Невьянского городского округа                                                                                                                         </t>
  </si>
  <si>
    <t>по сравнению с аналогичным периодом прошлого года по состоянию на 01.11.2011 года</t>
  </si>
  <si>
    <t>081  1  16  90040  04  0000  140</t>
  </si>
  <si>
    <t>901  2  02  02102  04  0000  151</t>
  </si>
  <si>
    <t>Субсидии бюджетам городских округов на проведение капитального ремонта многоквартиргых домов</t>
  </si>
  <si>
    <t>Межбюджетные трансферты из резервного фонда Правительства Свердловской области (на проведение ремонта помещений отделения реанимации)</t>
  </si>
  <si>
    <t>907 2  02  04999  04  0000  151</t>
  </si>
  <si>
    <t>Межбюджетные трансферты на поддержку муниципальных учреждений дополнительного образования детей и межшкольных учебных комбинатов, реализующих программы дополнительного образования (за исключением муниципальных ДЮСШ)</t>
  </si>
  <si>
    <t>Межбюджетные трансферты из резервного фонда Правительства Свердловской области (на проведение ремонта ДК Машиностроителей)</t>
  </si>
  <si>
    <t>Межбюджетные трансферты на 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</si>
  <si>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Денежные взыскания (штрафы) за нарушение  законодательства  Российской Федерации о размещении заказов на поставки товаров, выполнение работ, оказание услуг для нужд городских округов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</si>
  <si>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</si>
  <si>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натариусов и других лиц, занимающихся частной практикой</t>
  </si>
  <si>
    <t>902  1  14  02033  04  0000  440</t>
  </si>
  <si>
    <t>000  1  16  08000  01  0000  140</t>
  </si>
  <si>
    <t xml:space="preserve"> </t>
  </si>
  <si>
    <t>по сравнению с аналогичным периодом прошлого года по состоянию на 01.01.2012 года</t>
  </si>
  <si>
    <t>по сравнению с аналогичным периодом прошлого года по состоянию на 01.12.2011 года</t>
  </si>
  <si>
    <t>906  1  13  03040  04  0004  130</t>
  </si>
  <si>
    <t>901  1  13  03040  04  0009  130</t>
  </si>
  <si>
    <t>000  1  16  25060  01  0000  140</t>
  </si>
  <si>
    <t>Субсидии на обеспечение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 , иных работников местного самоуправления</t>
  </si>
  <si>
    <t>Межбюджетные трансферты на содержание вновь создаваемых финансовых управлений (отделов) администраций муниципальных образований</t>
  </si>
  <si>
    <t>Субсидии бюджетам городских округов на обеспечение жильем молодых семей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</si>
</sst>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/>
    </xf>
    <xf numFmtId="164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 wrapText="1"/>
    </xf>
    <xf numFmtId="0" fontId="0" fillId="0" borderId="0" xfId="0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right" vertical="top" wrapText="1"/>
    </xf>
    <xf numFmtId="165" fontId="5" fillId="0" borderId="10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5" fillId="0" borderId="10" xfId="0" applyFont="1" applyBorder="1" applyAlignment="1">
      <alignment horizontal="justify" wrapText="1"/>
    </xf>
    <xf numFmtId="0" fontId="3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zoomScalePageLayoutView="0" workbookViewId="0" topLeftCell="A25">
      <selection activeCell="B10" sqref="B10"/>
    </sheetView>
  </sheetViews>
  <sheetFormatPr defaultColWidth="9.00390625" defaultRowHeight="12.75"/>
  <cols>
    <col min="1" max="1" width="23.375" style="0" customWidth="1"/>
    <col min="2" max="2" width="39.75390625" style="0" bestFit="1" customWidth="1"/>
    <col min="3" max="3" width="10.25390625" style="0" customWidth="1"/>
    <col min="4" max="4" width="11.875" style="0" customWidth="1"/>
    <col min="5" max="5" width="11.625" style="0" customWidth="1"/>
    <col min="6" max="6" width="10.375" style="24" customWidth="1"/>
    <col min="7" max="8" width="9.125" style="24" customWidth="1"/>
  </cols>
  <sheetData>
    <row r="1" spans="1:5" ht="59.25" customHeight="1">
      <c r="A1" s="1"/>
      <c r="B1" s="41" t="s">
        <v>4</v>
      </c>
      <c r="C1" s="41"/>
      <c r="D1" s="2"/>
      <c r="E1" s="2"/>
    </row>
    <row r="2" spans="1:5" ht="12.75">
      <c r="A2" s="1"/>
      <c r="B2" s="3"/>
      <c r="C2" s="3"/>
      <c r="D2" s="2"/>
      <c r="E2" s="2"/>
    </row>
    <row r="3" spans="1:6" ht="12.75">
      <c r="A3" s="1"/>
      <c r="B3" s="1"/>
      <c r="C3" s="1"/>
      <c r="D3" s="2"/>
      <c r="E3" s="2"/>
      <c r="F3" s="2" t="s">
        <v>164</v>
      </c>
    </row>
    <row r="4" spans="1:8" ht="51">
      <c r="A4" s="4" t="s">
        <v>161</v>
      </c>
      <c r="B4" s="4" t="s">
        <v>162</v>
      </c>
      <c r="C4" s="6" t="s">
        <v>185</v>
      </c>
      <c r="D4" s="6" t="s">
        <v>163</v>
      </c>
      <c r="E4" s="6" t="s">
        <v>207</v>
      </c>
      <c r="F4" s="6" t="s">
        <v>3</v>
      </c>
      <c r="G4" s="6" t="s">
        <v>206</v>
      </c>
      <c r="H4" s="6" t="s">
        <v>205</v>
      </c>
    </row>
    <row r="5" spans="1:8" ht="25.5">
      <c r="A5" s="11" t="s">
        <v>7</v>
      </c>
      <c r="B5" s="8" t="s">
        <v>8</v>
      </c>
      <c r="C5" s="9">
        <v>410006</v>
      </c>
      <c r="D5" s="9">
        <v>56520.8</v>
      </c>
      <c r="E5" s="10">
        <f aca="true" t="shared" si="0" ref="E5:E69">SUM(D5*100/C5)</f>
        <v>13.785359238645288</v>
      </c>
      <c r="F5" s="9">
        <v>52858.5</v>
      </c>
      <c r="G5" s="9">
        <f>SUM(D5-F5)</f>
        <v>3662.300000000003</v>
      </c>
      <c r="H5" s="10">
        <f>SUM(D5*100/F5)</f>
        <v>106.9284977818137</v>
      </c>
    </row>
    <row r="6" spans="1:8" ht="17.25" customHeight="1">
      <c r="A6" s="11" t="s">
        <v>9</v>
      </c>
      <c r="B6" s="8" t="s">
        <v>10</v>
      </c>
      <c r="C6" s="9">
        <v>309566</v>
      </c>
      <c r="D6" s="9">
        <v>39617</v>
      </c>
      <c r="E6" s="10">
        <f t="shared" si="0"/>
        <v>12.797594051026275</v>
      </c>
      <c r="F6" s="9">
        <v>37223.5</v>
      </c>
      <c r="G6" s="9">
        <f aca="true" t="shared" si="1" ref="G6:G69">SUM(D6-F6)</f>
        <v>2393.5</v>
      </c>
      <c r="H6" s="10">
        <f aca="true" t="shared" si="2" ref="H6:H69">SUM(D6*100/F6)</f>
        <v>106.43007777344957</v>
      </c>
    </row>
    <row r="7" spans="1:8" ht="25.5">
      <c r="A7" s="11" t="s">
        <v>11</v>
      </c>
      <c r="B7" s="8" t="s">
        <v>12</v>
      </c>
      <c r="C7" s="9">
        <v>309566</v>
      </c>
      <c r="D7" s="9">
        <v>39617</v>
      </c>
      <c r="E7" s="10">
        <f t="shared" si="0"/>
        <v>12.797594051026275</v>
      </c>
      <c r="F7" s="25">
        <f>SUM(F8:F14)</f>
        <v>37223.5</v>
      </c>
      <c r="G7" s="9">
        <f t="shared" si="1"/>
        <v>2393.5</v>
      </c>
      <c r="H7" s="10">
        <f t="shared" si="2"/>
        <v>106.43007777344957</v>
      </c>
    </row>
    <row r="8" spans="1:8" ht="63.75">
      <c r="A8" s="11" t="s">
        <v>13</v>
      </c>
      <c r="B8" s="11" t="s">
        <v>14</v>
      </c>
      <c r="C8" s="6">
        <v>4049</v>
      </c>
      <c r="D8" s="12">
        <v>220.8</v>
      </c>
      <c r="E8" s="13">
        <f t="shared" si="0"/>
        <v>5.453198320572981</v>
      </c>
      <c r="F8" s="12">
        <v>233.1</v>
      </c>
      <c r="G8" s="6">
        <f t="shared" si="1"/>
        <v>-12.299999999999983</v>
      </c>
      <c r="H8" s="13">
        <f t="shared" si="2"/>
        <v>94.72329472329473</v>
      </c>
    </row>
    <row r="9" spans="1:8" ht="89.25">
      <c r="A9" s="11" t="s">
        <v>15</v>
      </c>
      <c r="B9" s="11" t="s">
        <v>195</v>
      </c>
      <c r="C9" s="6">
        <v>304495</v>
      </c>
      <c r="D9" s="12">
        <v>39216.7</v>
      </c>
      <c r="E9" s="13">
        <f t="shared" si="0"/>
        <v>12.879259101134664</v>
      </c>
      <c r="F9" s="12">
        <v>36876.4</v>
      </c>
      <c r="G9" s="6">
        <f t="shared" si="1"/>
        <v>2340.2999999999956</v>
      </c>
      <c r="H9" s="13">
        <f t="shared" si="2"/>
        <v>106.34633532557406</v>
      </c>
    </row>
    <row r="10" spans="1:8" ht="89.25">
      <c r="A10" s="11" t="s">
        <v>16</v>
      </c>
      <c r="B10" s="11" t="s">
        <v>196</v>
      </c>
      <c r="C10" s="6">
        <v>781</v>
      </c>
      <c r="D10" s="12">
        <v>147.4</v>
      </c>
      <c r="E10" s="13">
        <f t="shared" si="0"/>
        <v>18.87323943661972</v>
      </c>
      <c r="F10" s="12">
        <v>108.1</v>
      </c>
      <c r="G10" s="6">
        <f t="shared" si="1"/>
        <v>39.30000000000001</v>
      </c>
      <c r="H10" s="13">
        <f t="shared" si="2"/>
        <v>136.35522664199814</v>
      </c>
    </row>
    <row r="11" spans="1:8" ht="51">
      <c r="A11" s="11" t="s">
        <v>17</v>
      </c>
      <c r="B11" s="11" t="s">
        <v>18</v>
      </c>
      <c r="C11" s="6">
        <v>107</v>
      </c>
      <c r="D11" s="12">
        <v>11.2</v>
      </c>
      <c r="E11" s="13">
        <f t="shared" si="0"/>
        <v>10.467289719626168</v>
      </c>
      <c r="F11" s="12">
        <v>0</v>
      </c>
      <c r="G11" s="6">
        <f t="shared" si="1"/>
        <v>11.2</v>
      </c>
      <c r="H11" s="10"/>
    </row>
    <row r="12" spans="1:8" ht="89.25">
      <c r="A12" s="11" t="s">
        <v>19</v>
      </c>
      <c r="B12" s="11" t="s">
        <v>197</v>
      </c>
      <c r="C12" s="6">
        <v>48</v>
      </c>
      <c r="D12" s="12">
        <v>6.2</v>
      </c>
      <c r="E12" s="13">
        <f t="shared" si="0"/>
        <v>12.916666666666666</v>
      </c>
      <c r="F12" s="12">
        <v>5.9</v>
      </c>
      <c r="G12" s="6">
        <f t="shared" si="1"/>
        <v>0.2999999999999998</v>
      </c>
      <c r="H12" s="13">
        <f t="shared" si="2"/>
        <v>105.08474576271186</v>
      </c>
    </row>
    <row r="13" spans="1:8" ht="89.25">
      <c r="A13" s="11" t="s">
        <v>20</v>
      </c>
      <c r="B13" s="11" t="s">
        <v>21</v>
      </c>
      <c r="C13" s="6"/>
      <c r="D13" s="12"/>
      <c r="E13" s="13"/>
      <c r="F13" s="12"/>
      <c r="G13" s="6">
        <f t="shared" si="1"/>
        <v>0</v>
      </c>
      <c r="H13" s="13"/>
    </row>
    <row r="14" spans="1:8" ht="63.75">
      <c r="A14" s="11" t="s">
        <v>165</v>
      </c>
      <c r="B14" s="11" t="s">
        <v>166</v>
      </c>
      <c r="C14" s="6">
        <v>86</v>
      </c>
      <c r="D14" s="12">
        <v>14.7</v>
      </c>
      <c r="E14" s="13">
        <f t="shared" si="0"/>
        <v>17.093023255813954</v>
      </c>
      <c r="F14" s="12"/>
      <c r="G14" s="6">
        <f t="shared" si="1"/>
        <v>14.7</v>
      </c>
      <c r="H14" s="13"/>
    </row>
    <row r="15" spans="1:8" ht="25.5">
      <c r="A15" s="11" t="s">
        <v>22</v>
      </c>
      <c r="B15" s="7" t="s">
        <v>23</v>
      </c>
      <c r="C15" s="9">
        <v>16473</v>
      </c>
      <c r="D15" s="9">
        <v>3887.6</v>
      </c>
      <c r="E15" s="10">
        <f t="shared" si="0"/>
        <v>23.59983002488921</v>
      </c>
      <c r="F15" s="25">
        <f>SUM(F16+F19)</f>
        <v>3424.1000000000004</v>
      </c>
      <c r="G15" s="9">
        <f t="shared" si="1"/>
        <v>463.49999999999955</v>
      </c>
      <c r="H15" s="10">
        <f t="shared" si="2"/>
        <v>113.53640372652667</v>
      </c>
    </row>
    <row r="16" spans="1:8" ht="25.5">
      <c r="A16" s="11" t="s">
        <v>24</v>
      </c>
      <c r="B16" s="11" t="s">
        <v>25</v>
      </c>
      <c r="C16" s="6">
        <v>16453</v>
      </c>
      <c r="D16" s="6">
        <v>3887.5</v>
      </c>
      <c r="E16" s="13">
        <f t="shared" si="0"/>
        <v>23.62790980368322</v>
      </c>
      <c r="F16" s="12">
        <v>3413.8</v>
      </c>
      <c r="G16" s="6">
        <f t="shared" si="1"/>
        <v>473.6999999999998</v>
      </c>
      <c r="H16" s="13">
        <f t="shared" si="2"/>
        <v>113.87603257367157</v>
      </c>
    </row>
    <row r="17" spans="1:8" ht="25.5">
      <c r="A17" s="11" t="s">
        <v>152</v>
      </c>
      <c r="B17" s="11" t="s">
        <v>25</v>
      </c>
      <c r="C17" s="6">
        <v>12253</v>
      </c>
      <c r="D17" s="12">
        <v>48.5</v>
      </c>
      <c r="E17" s="13">
        <f t="shared" si="0"/>
        <v>0.39582143148616666</v>
      </c>
      <c r="F17" s="12">
        <v>3413.8</v>
      </c>
      <c r="G17" s="6">
        <f t="shared" si="1"/>
        <v>-3365.3</v>
      </c>
      <c r="H17" s="13">
        <f t="shared" si="2"/>
        <v>1.4207042005975745</v>
      </c>
    </row>
    <row r="18" spans="1:8" ht="38.25">
      <c r="A18" s="11" t="s">
        <v>167</v>
      </c>
      <c r="B18" s="11" t="s">
        <v>153</v>
      </c>
      <c r="C18" s="6">
        <v>4200</v>
      </c>
      <c r="D18" s="12">
        <v>3839</v>
      </c>
      <c r="E18" s="13">
        <f t="shared" si="0"/>
        <v>91.4047619047619</v>
      </c>
      <c r="F18" s="12"/>
      <c r="G18" s="6">
        <f t="shared" si="1"/>
        <v>3839</v>
      </c>
      <c r="H18" s="13"/>
    </row>
    <row r="19" spans="1:8" ht="25.5">
      <c r="A19" s="11" t="s">
        <v>26</v>
      </c>
      <c r="B19" s="11" t="s">
        <v>27</v>
      </c>
      <c r="C19" s="6">
        <v>20</v>
      </c>
      <c r="D19" s="6">
        <v>0.1</v>
      </c>
      <c r="E19" s="13">
        <f t="shared" si="0"/>
        <v>0.5</v>
      </c>
      <c r="F19" s="12">
        <v>10.3</v>
      </c>
      <c r="G19" s="6">
        <f t="shared" si="1"/>
        <v>-10.200000000000001</v>
      </c>
      <c r="H19" s="13">
        <f t="shared" si="2"/>
        <v>0.9708737864077669</v>
      </c>
    </row>
    <row r="20" spans="1:8" ht="25.5">
      <c r="A20" s="11" t="s">
        <v>154</v>
      </c>
      <c r="B20" s="11" t="s">
        <v>27</v>
      </c>
      <c r="C20" s="6">
        <v>10</v>
      </c>
      <c r="D20" s="12"/>
      <c r="E20" s="13">
        <f t="shared" si="0"/>
        <v>0</v>
      </c>
      <c r="F20" s="12">
        <v>10.3</v>
      </c>
      <c r="G20" s="6">
        <f t="shared" si="1"/>
        <v>-10.3</v>
      </c>
      <c r="H20" s="13">
        <f t="shared" si="2"/>
        <v>0</v>
      </c>
    </row>
    <row r="21" spans="1:8" ht="38.25">
      <c r="A21" s="11" t="s">
        <v>155</v>
      </c>
      <c r="B21" s="11" t="s">
        <v>190</v>
      </c>
      <c r="C21" s="6">
        <v>10</v>
      </c>
      <c r="D21" s="12">
        <v>0.1</v>
      </c>
      <c r="E21" s="13">
        <f t="shared" si="0"/>
        <v>1</v>
      </c>
      <c r="F21" s="12"/>
      <c r="G21" s="6">
        <f t="shared" si="1"/>
        <v>0.1</v>
      </c>
      <c r="H21" s="13"/>
    </row>
    <row r="22" spans="1:8" ht="25.5">
      <c r="A22" s="11" t="s">
        <v>28</v>
      </c>
      <c r="B22" s="7" t="s">
        <v>29</v>
      </c>
      <c r="C22" s="9">
        <v>10950</v>
      </c>
      <c r="D22" s="9">
        <v>2565.7</v>
      </c>
      <c r="E22" s="10">
        <f t="shared" si="0"/>
        <v>23.4310502283105</v>
      </c>
      <c r="F22" s="25">
        <f>SUM(F23:F24)</f>
        <v>2180.9</v>
      </c>
      <c r="G22" s="9">
        <f t="shared" si="1"/>
        <v>384.7999999999997</v>
      </c>
      <c r="H22" s="10">
        <f t="shared" si="2"/>
        <v>117.64409188866979</v>
      </c>
    </row>
    <row r="23" spans="1:8" ht="51">
      <c r="A23" s="11" t="s">
        <v>30</v>
      </c>
      <c r="B23" s="11" t="s">
        <v>31</v>
      </c>
      <c r="C23" s="6">
        <v>250</v>
      </c>
      <c r="D23" s="12">
        <v>491.5</v>
      </c>
      <c r="E23" s="13">
        <f t="shared" si="0"/>
        <v>196.6</v>
      </c>
      <c r="F23" s="12">
        <v>259.8</v>
      </c>
      <c r="G23" s="6">
        <f t="shared" si="1"/>
        <v>231.7</v>
      </c>
      <c r="H23" s="13">
        <f t="shared" si="2"/>
        <v>189.18398768283294</v>
      </c>
    </row>
    <row r="24" spans="1:8" ht="25.5">
      <c r="A24" s="11" t="s">
        <v>32</v>
      </c>
      <c r="B24" s="11" t="s">
        <v>33</v>
      </c>
      <c r="C24" s="6">
        <v>10700</v>
      </c>
      <c r="D24" s="6">
        <v>2074.2</v>
      </c>
      <c r="E24" s="13">
        <f t="shared" si="0"/>
        <v>19.38504672897196</v>
      </c>
      <c r="F24" s="12">
        <f>SUM(F25:F26)</f>
        <v>1921.1</v>
      </c>
      <c r="G24" s="6">
        <f t="shared" si="1"/>
        <v>153.0999999999999</v>
      </c>
      <c r="H24" s="13">
        <f t="shared" si="2"/>
        <v>107.96939253552651</v>
      </c>
    </row>
    <row r="25" spans="1:8" ht="76.5">
      <c r="A25" s="11" t="s">
        <v>34</v>
      </c>
      <c r="B25" s="11" t="s">
        <v>35</v>
      </c>
      <c r="C25" s="6">
        <v>2000</v>
      </c>
      <c r="D25" s="12">
        <v>100.3</v>
      </c>
      <c r="E25" s="13">
        <f t="shared" si="0"/>
        <v>5.015</v>
      </c>
      <c r="F25" s="12">
        <v>44.8</v>
      </c>
      <c r="G25" s="6">
        <f t="shared" si="1"/>
        <v>55.5</v>
      </c>
      <c r="H25" s="13">
        <f t="shared" si="2"/>
        <v>223.88392857142858</v>
      </c>
    </row>
    <row r="26" spans="1:8" ht="76.5">
      <c r="A26" s="11" t="s">
        <v>36</v>
      </c>
      <c r="B26" s="11" t="s">
        <v>37</v>
      </c>
      <c r="C26" s="6">
        <v>8700</v>
      </c>
      <c r="D26" s="12">
        <v>1973.9</v>
      </c>
      <c r="E26" s="13">
        <f t="shared" si="0"/>
        <v>22.688505747126438</v>
      </c>
      <c r="F26" s="12">
        <v>1876.3</v>
      </c>
      <c r="G26" s="6">
        <f t="shared" si="1"/>
        <v>97.60000000000014</v>
      </c>
      <c r="H26" s="13">
        <f t="shared" si="2"/>
        <v>105.2017268027501</v>
      </c>
    </row>
    <row r="27" spans="1:8" ht="25.5">
      <c r="A27" s="11" t="s">
        <v>38</v>
      </c>
      <c r="B27" s="7" t="s">
        <v>39</v>
      </c>
      <c r="C27" s="9">
        <v>11209</v>
      </c>
      <c r="D27" s="9">
        <v>1544.8</v>
      </c>
      <c r="E27" s="10">
        <f t="shared" si="0"/>
        <v>13.781782496208404</v>
      </c>
      <c r="F27" s="25">
        <f>SUM(F28:F29)</f>
        <v>804.9000000000001</v>
      </c>
      <c r="G27" s="9">
        <f t="shared" si="1"/>
        <v>739.8999999999999</v>
      </c>
      <c r="H27" s="10">
        <f t="shared" si="2"/>
        <v>191.9244626661697</v>
      </c>
    </row>
    <row r="28" spans="1:8" ht="76.5">
      <c r="A28" s="11" t="s">
        <v>40</v>
      </c>
      <c r="B28" s="11" t="s">
        <v>41</v>
      </c>
      <c r="C28" s="6">
        <v>2550</v>
      </c>
      <c r="D28" s="12">
        <v>386.3</v>
      </c>
      <c r="E28" s="13">
        <f t="shared" si="0"/>
        <v>15.149019607843137</v>
      </c>
      <c r="F28" s="12">
        <v>258.3</v>
      </c>
      <c r="G28" s="6">
        <f t="shared" si="1"/>
        <v>128</v>
      </c>
      <c r="H28" s="13">
        <f t="shared" si="2"/>
        <v>149.55478126209832</v>
      </c>
    </row>
    <row r="29" spans="1:8" ht="89.25">
      <c r="A29" s="11" t="s">
        <v>42</v>
      </c>
      <c r="B29" s="11" t="s">
        <v>198</v>
      </c>
      <c r="C29" s="6">
        <v>8654</v>
      </c>
      <c r="D29" s="6">
        <v>1158.5</v>
      </c>
      <c r="E29" s="13">
        <f t="shared" si="0"/>
        <v>13.386873122255604</v>
      </c>
      <c r="F29" s="12">
        <f>SUM(F30:F32)</f>
        <v>546.6</v>
      </c>
      <c r="G29" s="6">
        <f t="shared" si="1"/>
        <v>611.9</v>
      </c>
      <c r="H29" s="13">
        <f t="shared" si="2"/>
        <v>211.94657885107938</v>
      </c>
    </row>
    <row r="30" spans="1:8" ht="25.5">
      <c r="A30" s="11" t="s">
        <v>43</v>
      </c>
      <c r="B30" s="11"/>
      <c r="C30" s="6">
        <v>8005</v>
      </c>
      <c r="D30" s="12">
        <v>1055.9</v>
      </c>
      <c r="E30" s="13">
        <f t="shared" si="0"/>
        <v>13.190505933791382</v>
      </c>
      <c r="F30" s="12">
        <v>529.2</v>
      </c>
      <c r="G30" s="6">
        <f t="shared" si="1"/>
        <v>526.7</v>
      </c>
      <c r="H30" s="13">
        <f t="shared" si="2"/>
        <v>199.5275888133031</v>
      </c>
    </row>
    <row r="31" spans="1:8" ht="25.5">
      <c r="A31" s="11" t="s">
        <v>44</v>
      </c>
      <c r="B31" s="11"/>
      <c r="C31" s="6">
        <v>649</v>
      </c>
      <c r="D31" s="12">
        <v>102.6</v>
      </c>
      <c r="E31" s="13">
        <f t="shared" si="0"/>
        <v>15.80893682588598</v>
      </c>
      <c r="F31" s="12">
        <v>17.4</v>
      </c>
      <c r="G31" s="6">
        <f t="shared" si="1"/>
        <v>85.19999999999999</v>
      </c>
      <c r="H31" s="13">
        <f t="shared" si="2"/>
        <v>589.6551724137931</v>
      </c>
    </row>
    <row r="32" spans="1:8" ht="38.25">
      <c r="A32" s="11" t="s">
        <v>45</v>
      </c>
      <c r="B32" s="11" t="s">
        <v>46</v>
      </c>
      <c r="C32" s="6">
        <v>5</v>
      </c>
      <c r="D32" s="12"/>
      <c r="E32" s="13">
        <f t="shared" si="0"/>
        <v>0</v>
      </c>
      <c r="F32" s="12"/>
      <c r="G32" s="6">
        <f t="shared" si="1"/>
        <v>0</v>
      </c>
      <c r="H32" s="13"/>
    </row>
    <row r="33" spans="1:8" ht="38.25">
      <c r="A33" s="16" t="s">
        <v>168</v>
      </c>
      <c r="B33" s="14" t="s">
        <v>169</v>
      </c>
      <c r="C33" s="26">
        <v>0</v>
      </c>
      <c r="D33" s="26">
        <v>3.4</v>
      </c>
      <c r="E33" s="10"/>
      <c r="F33" s="25">
        <f>SUM(F34:F35)</f>
        <v>0.2</v>
      </c>
      <c r="G33" s="9">
        <f t="shared" si="1"/>
        <v>3.1999999999999997</v>
      </c>
      <c r="H33" s="10">
        <f t="shared" si="2"/>
        <v>1700</v>
      </c>
    </row>
    <row r="34" spans="1:8" ht="25.5">
      <c r="A34" s="16" t="s">
        <v>170</v>
      </c>
      <c r="B34" s="16" t="s">
        <v>171</v>
      </c>
      <c r="C34" s="12">
        <v>0</v>
      </c>
      <c r="D34" s="27">
        <v>3.4</v>
      </c>
      <c r="E34" s="10"/>
      <c r="F34" s="12">
        <v>0.2</v>
      </c>
      <c r="G34" s="6">
        <f t="shared" si="1"/>
        <v>3.1999999999999997</v>
      </c>
      <c r="H34" s="13">
        <f t="shared" si="2"/>
        <v>1700</v>
      </c>
    </row>
    <row r="35" spans="1:8" ht="25.5">
      <c r="A35" s="16" t="s">
        <v>172</v>
      </c>
      <c r="B35" s="16" t="s">
        <v>173</v>
      </c>
      <c r="C35" s="12">
        <v>0</v>
      </c>
      <c r="D35" s="27"/>
      <c r="E35" s="10"/>
      <c r="F35" s="12"/>
      <c r="G35" s="6">
        <f t="shared" si="1"/>
        <v>0</v>
      </c>
      <c r="H35" s="13"/>
    </row>
    <row r="36" spans="1:8" ht="51">
      <c r="A36" s="11" t="s">
        <v>47</v>
      </c>
      <c r="B36" s="7" t="s">
        <v>48</v>
      </c>
      <c r="C36" s="9">
        <v>14090</v>
      </c>
      <c r="D36" s="9">
        <v>2239.9</v>
      </c>
      <c r="E36" s="10">
        <f t="shared" si="0"/>
        <v>15.89709013484741</v>
      </c>
      <c r="F36" s="25">
        <f>SUM(F37:F40)</f>
        <v>1758.5999999999997</v>
      </c>
      <c r="G36" s="9">
        <f t="shared" si="1"/>
        <v>481.3000000000004</v>
      </c>
      <c r="H36" s="10">
        <f t="shared" si="2"/>
        <v>127.36836119640625</v>
      </c>
    </row>
    <row r="37" spans="1:8" ht="89.25">
      <c r="A37" s="11" t="s">
        <v>49</v>
      </c>
      <c r="B37" s="11" t="s">
        <v>199</v>
      </c>
      <c r="C37" s="6">
        <v>9800</v>
      </c>
      <c r="D37" s="12">
        <v>296.4</v>
      </c>
      <c r="E37" s="13">
        <f t="shared" si="0"/>
        <v>3.024489795918367</v>
      </c>
      <c r="F37" s="12">
        <v>1275.6</v>
      </c>
      <c r="G37" s="6">
        <f t="shared" si="1"/>
        <v>-979.1999999999999</v>
      </c>
      <c r="H37" s="13">
        <f t="shared" si="2"/>
        <v>23.23612417685795</v>
      </c>
    </row>
    <row r="38" spans="1:8" ht="89.25">
      <c r="A38" s="11" t="s">
        <v>50</v>
      </c>
      <c r="B38" s="11" t="s">
        <v>200</v>
      </c>
      <c r="C38" s="6">
        <v>4010</v>
      </c>
      <c r="D38" s="12">
        <v>1928.4</v>
      </c>
      <c r="E38" s="13">
        <f t="shared" si="0"/>
        <v>48.089775561097255</v>
      </c>
      <c r="F38" s="12">
        <v>470.6</v>
      </c>
      <c r="G38" s="6">
        <f t="shared" si="1"/>
        <v>1457.8000000000002</v>
      </c>
      <c r="H38" s="13">
        <f t="shared" si="2"/>
        <v>409.7747556311092</v>
      </c>
    </row>
    <row r="39" spans="1:8" ht="51">
      <c r="A39" s="11" t="s">
        <v>51</v>
      </c>
      <c r="B39" s="11" t="s">
        <v>52</v>
      </c>
      <c r="C39" s="6">
        <v>30</v>
      </c>
      <c r="D39" s="12">
        <v>8.9</v>
      </c>
      <c r="E39" s="13">
        <f t="shared" si="0"/>
        <v>29.666666666666668</v>
      </c>
      <c r="F39" s="12">
        <v>9.6</v>
      </c>
      <c r="G39" s="6">
        <f t="shared" si="1"/>
        <v>-0.6999999999999993</v>
      </c>
      <c r="H39" s="13">
        <f t="shared" si="2"/>
        <v>92.70833333333334</v>
      </c>
    </row>
    <row r="40" spans="1:8" ht="89.25">
      <c r="A40" s="11" t="s">
        <v>53</v>
      </c>
      <c r="B40" s="11" t="s">
        <v>54</v>
      </c>
      <c r="C40" s="6">
        <v>250</v>
      </c>
      <c r="D40" s="12">
        <v>6.2</v>
      </c>
      <c r="E40" s="13">
        <f t="shared" si="0"/>
        <v>2.48</v>
      </c>
      <c r="F40" s="12">
        <v>2.8</v>
      </c>
      <c r="G40" s="6">
        <f t="shared" si="1"/>
        <v>3.4000000000000004</v>
      </c>
      <c r="H40" s="13">
        <f t="shared" si="2"/>
        <v>221.42857142857144</v>
      </c>
    </row>
    <row r="41" spans="1:8" ht="25.5">
      <c r="A41" s="11" t="s">
        <v>55</v>
      </c>
      <c r="B41" s="7" t="s">
        <v>56</v>
      </c>
      <c r="C41" s="9">
        <v>1613</v>
      </c>
      <c r="D41" s="9">
        <v>545</v>
      </c>
      <c r="E41" s="10">
        <f t="shared" si="0"/>
        <v>33.7879727216367</v>
      </c>
      <c r="F41" s="25">
        <v>474.4</v>
      </c>
      <c r="G41" s="9">
        <f t="shared" si="1"/>
        <v>70.60000000000002</v>
      </c>
      <c r="H41" s="10">
        <f t="shared" si="2"/>
        <v>114.88195615514334</v>
      </c>
    </row>
    <row r="42" spans="1:8" ht="25.5">
      <c r="A42" s="11" t="s">
        <v>57</v>
      </c>
      <c r="B42" s="11" t="s">
        <v>58</v>
      </c>
      <c r="C42" s="6">
        <v>1613</v>
      </c>
      <c r="D42" s="12">
        <v>545</v>
      </c>
      <c r="E42" s="13">
        <f t="shared" si="0"/>
        <v>33.7879727216367</v>
      </c>
      <c r="F42" s="12">
        <v>474.4</v>
      </c>
      <c r="G42" s="6">
        <f t="shared" si="1"/>
        <v>70.60000000000002</v>
      </c>
      <c r="H42" s="13">
        <f t="shared" si="2"/>
        <v>114.88195615514334</v>
      </c>
    </row>
    <row r="43" spans="1:8" ht="38.25">
      <c r="A43" s="11" t="s">
        <v>59</v>
      </c>
      <c r="B43" s="7" t="s">
        <v>60</v>
      </c>
      <c r="C43" s="9">
        <v>34719</v>
      </c>
      <c r="D43" s="9">
        <v>4532.7</v>
      </c>
      <c r="E43" s="10">
        <f t="shared" si="0"/>
        <v>13.055387539963709</v>
      </c>
      <c r="F43" s="25">
        <f>SUM(F44:F45)</f>
        <v>4282.4</v>
      </c>
      <c r="G43" s="9">
        <f t="shared" si="1"/>
        <v>250.30000000000018</v>
      </c>
      <c r="H43" s="10">
        <f t="shared" si="2"/>
        <v>105.84485335325986</v>
      </c>
    </row>
    <row r="44" spans="1:8" ht="25.5">
      <c r="A44" s="11" t="s">
        <v>157</v>
      </c>
      <c r="B44" s="11" t="s">
        <v>61</v>
      </c>
      <c r="C44" s="6">
        <v>14</v>
      </c>
      <c r="D44" s="12"/>
      <c r="E44" s="13">
        <f t="shared" si="0"/>
        <v>0</v>
      </c>
      <c r="F44" s="12">
        <v>2.2</v>
      </c>
      <c r="G44" s="6">
        <f t="shared" si="1"/>
        <v>-2.2</v>
      </c>
      <c r="H44" s="13">
        <f t="shared" si="2"/>
        <v>0</v>
      </c>
    </row>
    <row r="45" spans="1:8" ht="25.5">
      <c r="A45" s="11" t="s">
        <v>62</v>
      </c>
      <c r="B45" s="11" t="s">
        <v>63</v>
      </c>
      <c r="C45" s="6">
        <v>34705</v>
      </c>
      <c r="D45" s="12">
        <v>4532.7</v>
      </c>
      <c r="E45" s="13">
        <f t="shared" si="0"/>
        <v>13.060654084425876</v>
      </c>
      <c r="F45" s="12">
        <v>4280.2</v>
      </c>
      <c r="G45" s="6">
        <f t="shared" si="1"/>
        <v>252.5</v>
      </c>
      <c r="H45" s="13">
        <f t="shared" si="2"/>
        <v>105.89925704406336</v>
      </c>
    </row>
    <row r="46" spans="1:8" ht="25.5">
      <c r="A46" s="7" t="s">
        <v>64</v>
      </c>
      <c r="B46" s="7" t="s">
        <v>65</v>
      </c>
      <c r="C46" s="9">
        <v>2000</v>
      </c>
      <c r="D46" s="9">
        <v>416</v>
      </c>
      <c r="E46" s="10">
        <f t="shared" si="0"/>
        <v>20.8</v>
      </c>
      <c r="F46" s="25">
        <f>SUM(F47:F49)</f>
        <v>671.4</v>
      </c>
      <c r="G46" s="9">
        <f t="shared" si="1"/>
        <v>-255.39999999999998</v>
      </c>
      <c r="H46" s="10">
        <f t="shared" si="2"/>
        <v>61.96008340780459</v>
      </c>
    </row>
    <row r="47" spans="1:8" ht="25.5">
      <c r="A47" s="11" t="s">
        <v>191</v>
      </c>
      <c r="B47" s="11" t="s">
        <v>192</v>
      </c>
      <c r="C47" s="6"/>
      <c r="D47" s="6">
        <v>6.9</v>
      </c>
      <c r="E47" s="13"/>
      <c r="F47" s="12">
        <v>2</v>
      </c>
      <c r="G47" s="6">
        <f t="shared" si="1"/>
        <v>4.9</v>
      </c>
      <c r="H47" s="13">
        <f t="shared" si="2"/>
        <v>345</v>
      </c>
    </row>
    <row r="48" spans="1:8" ht="89.25">
      <c r="A48" s="11" t="s">
        <v>66</v>
      </c>
      <c r="B48" s="11" t="s">
        <v>201</v>
      </c>
      <c r="C48" s="6">
        <v>1200</v>
      </c>
      <c r="D48" s="12">
        <v>314.7</v>
      </c>
      <c r="E48" s="13">
        <f t="shared" si="0"/>
        <v>26.225</v>
      </c>
      <c r="F48" s="12">
        <v>525.8</v>
      </c>
      <c r="G48" s="6">
        <f t="shared" si="1"/>
        <v>-211.09999999999997</v>
      </c>
      <c r="H48" s="13">
        <f t="shared" si="2"/>
        <v>59.85165462152911</v>
      </c>
    </row>
    <row r="49" spans="1:8" ht="51">
      <c r="A49" s="11" t="s">
        <v>67</v>
      </c>
      <c r="B49" s="11" t="s">
        <v>68</v>
      </c>
      <c r="C49" s="6">
        <v>800</v>
      </c>
      <c r="D49" s="12">
        <v>94.4</v>
      </c>
      <c r="E49" s="13">
        <f t="shared" si="0"/>
        <v>11.8</v>
      </c>
      <c r="F49" s="12">
        <v>143.6</v>
      </c>
      <c r="G49" s="6">
        <f t="shared" si="1"/>
        <v>-49.19999999999999</v>
      </c>
      <c r="H49" s="13">
        <f t="shared" si="2"/>
        <v>65.73816155988858</v>
      </c>
    </row>
    <row r="50" spans="1:8" ht="25.5">
      <c r="A50" s="11" t="s">
        <v>69</v>
      </c>
      <c r="B50" s="7" t="s">
        <v>70</v>
      </c>
      <c r="C50" s="9">
        <v>9386</v>
      </c>
      <c r="D50" s="9">
        <v>1134.7</v>
      </c>
      <c r="E50" s="10">
        <f t="shared" si="0"/>
        <v>12.089281909226507</v>
      </c>
      <c r="F50" s="25">
        <f>SUM(F51:F60)</f>
        <v>1383.6000000000001</v>
      </c>
      <c r="G50" s="9">
        <f t="shared" si="1"/>
        <v>-248.9000000000001</v>
      </c>
      <c r="H50" s="10">
        <f t="shared" si="2"/>
        <v>82.01069673315986</v>
      </c>
    </row>
    <row r="51" spans="1:8" ht="76.5">
      <c r="A51" s="11" t="s">
        <v>71</v>
      </c>
      <c r="B51" s="11" t="s">
        <v>72</v>
      </c>
      <c r="C51" s="6">
        <v>47</v>
      </c>
      <c r="D51" s="12">
        <v>4.5</v>
      </c>
      <c r="E51" s="13">
        <f t="shared" si="0"/>
        <v>9.574468085106384</v>
      </c>
      <c r="F51" s="12">
        <v>0.6</v>
      </c>
      <c r="G51" s="6">
        <f t="shared" si="1"/>
        <v>3.9</v>
      </c>
      <c r="H51" s="13">
        <f t="shared" si="2"/>
        <v>750</v>
      </c>
    </row>
    <row r="52" spans="1:8" ht="63.75">
      <c r="A52" s="11" t="s">
        <v>73</v>
      </c>
      <c r="B52" s="11" t="s">
        <v>74</v>
      </c>
      <c r="C52" s="6">
        <v>70</v>
      </c>
      <c r="D52" s="12">
        <v>5.9</v>
      </c>
      <c r="E52" s="13">
        <f t="shared" si="0"/>
        <v>8.428571428571429</v>
      </c>
      <c r="F52" s="12">
        <v>5.2</v>
      </c>
      <c r="G52" s="6">
        <f t="shared" si="1"/>
        <v>0.7000000000000002</v>
      </c>
      <c r="H52" s="13">
        <f t="shared" si="2"/>
        <v>113.46153846153845</v>
      </c>
    </row>
    <row r="53" spans="1:8" ht="63.75">
      <c r="A53" s="11" t="s">
        <v>75</v>
      </c>
      <c r="B53" s="11" t="s">
        <v>76</v>
      </c>
      <c r="C53" s="6">
        <v>37</v>
      </c>
      <c r="D53" s="12">
        <v>23</v>
      </c>
      <c r="E53" s="13">
        <f t="shared" si="0"/>
        <v>62.16216216216216</v>
      </c>
      <c r="F53" s="12">
        <v>3</v>
      </c>
      <c r="G53" s="6">
        <f t="shared" si="1"/>
        <v>20</v>
      </c>
      <c r="H53" s="13">
        <f t="shared" si="2"/>
        <v>766.6666666666666</v>
      </c>
    </row>
    <row r="54" spans="1:8" ht="63.75">
      <c r="A54" s="11" t="s">
        <v>77</v>
      </c>
      <c r="B54" s="11" t="s">
        <v>78</v>
      </c>
      <c r="C54" s="6">
        <v>50</v>
      </c>
      <c r="D54" s="12">
        <v>6.9</v>
      </c>
      <c r="E54" s="13">
        <f t="shared" si="0"/>
        <v>13.8</v>
      </c>
      <c r="F54" s="12">
        <v>6.2</v>
      </c>
      <c r="G54" s="6">
        <f t="shared" si="1"/>
        <v>0.7000000000000002</v>
      </c>
      <c r="H54" s="13">
        <f t="shared" si="2"/>
        <v>111.29032258064515</v>
      </c>
    </row>
    <row r="55" spans="1:8" ht="63.75">
      <c r="A55" s="11" t="s">
        <v>193</v>
      </c>
      <c r="B55" s="11" t="s">
        <v>78</v>
      </c>
      <c r="C55" s="6"/>
      <c r="D55" s="12">
        <v>2</v>
      </c>
      <c r="E55" s="13"/>
      <c r="F55" s="12"/>
      <c r="G55" s="6">
        <f t="shared" si="1"/>
        <v>2</v>
      </c>
      <c r="H55" s="13"/>
    </row>
    <row r="56" spans="1:8" ht="25.5">
      <c r="A56" s="11" t="s">
        <v>79</v>
      </c>
      <c r="B56" s="11" t="s">
        <v>80</v>
      </c>
      <c r="C56" s="6">
        <v>31</v>
      </c>
      <c r="D56" s="12">
        <v>1</v>
      </c>
      <c r="E56" s="13">
        <f t="shared" si="0"/>
        <v>3.225806451612903</v>
      </c>
      <c r="F56" s="12">
        <v>5.5</v>
      </c>
      <c r="G56" s="6">
        <f t="shared" si="1"/>
        <v>-4.5</v>
      </c>
      <c r="H56" s="13">
        <f t="shared" si="2"/>
        <v>18.181818181818183</v>
      </c>
    </row>
    <row r="57" spans="1:8" ht="63.75">
      <c r="A57" s="11" t="s">
        <v>81</v>
      </c>
      <c r="B57" s="11" t="s">
        <v>82</v>
      </c>
      <c r="C57" s="6">
        <v>460</v>
      </c>
      <c r="D57" s="12">
        <v>11.5</v>
      </c>
      <c r="E57" s="13">
        <f t="shared" si="0"/>
        <v>2.5</v>
      </c>
      <c r="F57" s="12">
        <v>24</v>
      </c>
      <c r="G57" s="6">
        <f t="shared" si="1"/>
        <v>-12.5</v>
      </c>
      <c r="H57" s="13">
        <f t="shared" si="2"/>
        <v>47.916666666666664</v>
      </c>
    </row>
    <row r="58" spans="1:8" ht="38.25">
      <c r="A58" s="11" t="s">
        <v>83</v>
      </c>
      <c r="B58" s="11" t="s">
        <v>84</v>
      </c>
      <c r="C58" s="6">
        <v>7145</v>
      </c>
      <c r="D58" s="12">
        <v>822.5</v>
      </c>
      <c r="E58" s="13">
        <f t="shared" si="0"/>
        <v>11.511546536039189</v>
      </c>
      <c r="F58" s="12">
        <v>760</v>
      </c>
      <c r="G58" s="6">
        <f t="shared" si="1"/>
        <v>62.5</v>
      </c>
      <c r="H58" s="13">
        <f t="shared" si="2"/>
        <v>108.22368421052632</v>
      </c>
    </row>
    <row r="59" spans="1:8" ht="63.75">
      <c r="A59" s="11" t="s">
        <v>156</v>
      </c>
      <c r="B59" s="11" t="s">
        <v>85</v>
      </c>
      <c r="C59" s="6">
        <v>68</v>
      </c>
      <c r="D59" s="12"/>
      <c r="E59" s="13">
        <f t="shared" si="0"/>
        <v>0</v>
      </c>
      <c r="F59" s="12">
        <v>0.7</v>
      </c>
      <c r="G59" s="6">
        <f t="shared" si="1"/>
        <v>-0.7</v>
      </c>
      <c r="H59" s="13">
        <f t="shared" si="2"/>
        <v>0</v>
      </c>
    </row>
    <row r="60" spans="1:8" ht="38.25">
      <c r="A60" s="11" t="s">
        <v>86</v>
      </c>
      <c r="B60" s="11" t="s">
        <v>87</v>
      </c>
      <c r="C60" s="6">
        <v>1478</v>
      </c>
      <c r="D60" s="6">
        <v>257.4</v>
      </c>
      <c r="E60" s="13">
        <f t="shared" si="0"/>
        <v>17.41542625169147</v>
      </c>
      <c r="F60" s="12">
        <f>SUM(F62:F69)</f>
        <v>578.4000000000001</v>
      </c>
      <c r="G60" s="6">
        <f t="shared" si="1"/>
        <v>-321.0000000000001</v>
      </c>
      <c r="H60" s="13">
        <f t="shared" si="2"/>
        <v>44.50207468879667</v>
      </c>
    </row>
    <row r="61" spans="1:8" ht="12.75">
      <c r="A61" s="11"/>
      <c r="B61" s="11" t="s">
        <v>88</v>
      </c>
      <c r="C61" s="6"/>
      <c r="D61" s="12"/>
      <c r="E61" s="13"/>
      <c r="F61" s="12"/>
      <c r="G61" s="6">
        <f t="shared" si="1"/>
        <v>0</v>
      </c>
      <c r="H61" s="13"/>
    </row>
    <row r="62" spans="1:8" ht="25.5">
      <c r="A62" s="11" t="s">
        <v>89</v>
      </c>
      <c r="B62" s="11"/>
      <c r="C62" s="6">
        <v>60</v>
      </c>
      <c r="D62" s="12">
        <v>10.7</v>
      </c>
      <c r="E62" s="13">
        <f t="shared" si="0"/>
        <v>17.833333333333332</v>
      </c>
      <c r="F62" s="12">
        <v>367.8</v>
      </c>
      <c r="G62" s="6">
        <f t="shared" si="1"/>
        <v>-357.1</v>
      </c>
      <c r="H62" s="13">
        <f t="shared" si="2"/>
        <v>2.909189777052746</v>
      </c>
    </row>
    <row r="63" spans="1:8" ht="25.5">
      <c r="A63" s="11" t="s">
        <v>90</v>
      </c>
      <c r="B63" s="11"/>
      <c r="C63" s="6">
        <v>10</v>
      </c>
      <c r="D63" s="12"/>
      <c r="E63" s="13">
        <f t="shared" si="0"/>
        <v>0</v>
      </c>
      <c r="F63" s="12"/>
      <c r="G63" s="6">
        <f t="shared" si="1"/>
        <v>0</v>
      </c>
      <c r="H63" s="13"/>
    </row>
    <row r="64" spans="1:8" ht="25.5">
      <c r="A64" s="11" t="s">
        <v>91</v>
      </c>
      <c r="B64" s="11"/>
      <c r="C64" s="6">
        <v>50</v>
      </c>
      <c r="D64" s="12">
        <v>14.3</v>
      </c>
      <c r="E64" s="13">
        <f t="shared" si="0"/>
        <v>28.6</v>
      </c>
      <c r="F64" s="12">
        <v>4.8</v>
      </c>
      <c r="G64" s="6">
        <f t="shared" si="1"/>
        <v>9.5</v>
      </c>
      <c r="H64" s="13">
        <f t="shared" si="2"/>
        <v>297.9166666666667</v>
      </c>
    </row>
    <row r="65" spans="1:8" ht="25.5">
      <c r="A65" s="11" t="s">
        <v>174</v>
      </c>
      <c r="B65" s="11"/>
      <c r="C65" s="6">
        <v>0</v>
      </c>
      <c r="D65" s="12">
        <v>1.4</v>
      </c>
      <c r="E65" s="13"/>
      <c r="F65" s="12"/>
      <c r="G65" s="6">
        <f t="shared" si="1"/>
        <v>1.4</v>
      </c>
      <c r="H65" s="13"/>
    </row>
    <row r="66" spans="1:8" ht="25.5">
      <c r="A66" s="11" t="s">
        <v>92</v>
      </c>
      <c r="B66" s="11"/>
      <c r="C66" s="6">
        <v>4</v>
      </c>
      <c r="D66" s="12">
        <v>0.5</v>
      </c>
      <c r="E66" s="13">
        <f t="shared" si="0"/>
        <v>12.5</v>
      </c>
      <c r="F66" s="12">
        <v>0.5</v>
      </c>
      <c r="G66" s="6">
        <f t="shared" si="1"/>
        <v>0</v>
      </c>
      <c r="H66" s="13">
        <f t="shared" si="2"/>
        <v>100</v>
      </c>
    </row>
    <row r="67" spans="1:8" ht="25.5">
      <c r="A67" s="11" t="s">
        <v>93</v>
      </c>
      <c r="B67" s="11"/>
      <c r="C67" s="6">
        <v>4</v>
      </c>
      <c r="D67" s="12">
        <v>9</v>
      </c>
      <c r="E67" s="13">
        <f t="shared" si="0"/>
        <v>225</v>
      </c>
      <c r="F67" s="12"/>
      <c r="G67" s="6">
        <f t="shared" si="1"/>
        <v>9</v>
      </c>
      <c r="H67" s="13"/>
    </row>
    <row r="68" spans="1:8" ht="25.5">
      <c r="A68" s="11" t="s">
        <v>94</v>
      </c>
      <c r="B68" s="11"/>
      <c r="C68" s="6">
        <v>600</v>
      </c>
      <c r="D68" s="12">
        <v>155.1</v>
      </c>
      <c r="E68" s="13">
        <f t="shared" si="0"/>
        <v>25.85</v>
      </c>
      <c r="F68" s="12">
        <v>92.1</v>
      </c>
      <c r="G68" s="6">
        <f t="shared" si="1"/>
        <v>63</v>
      </c>
      <c r="H68" s="13">
        <f t="shared" si="2"/>
        <v>168.4039087947883</v>
      </c>
    </row>
    <row r="69" spans="1:8" ht="25.5">
      <c r="A69" s="11" t="s">
        <v>95</v>
      </c>
      <c r="B69" s="11"/>
      <c r="C69" s="6">
        <v>750</v>
      </c>
      <c r="D69" s="12">
        <v>66.4</v>
      </c>
      <c r="E69" s="13">
        <f t="shared" si="0"/>
        <v>8.853333333333335</v>
      </c>
      <c r="F69" s="12">
        <v>113.2</v>
      </c>
      <c r="G69" s="6">
        <f t="shared" si="1"/>
        <v>-46.8</v>
      </c>
      <c r="H69" s="13">
        <f t="shared" si="2"/>
        <v>58.65724381625442</v>
      </c>
    </row>
    <row r="70" spans="1:8" ht="25.5">
      <c r="A70" s="16" t="s">
        <v>175</v>
      </c>
      <c r="B70" s="14" t="s">
        <v>176</v>
      </c>
      <c r="C70" s="15">
        <v>0</v>
      </c>
      <c r="D70" s="15">
        <v>34</v>
      </c>
      <c r="E70" s="10"/>
      <c r="F70" s="25">
        <v>710.9</v>
      </c>
      <c r="G70" s="9">
        <f aca="true" t="shared" si="3" ref="G70:G119">SUM(D70-F70)</f>
        <v>-676.9</v>
      </c>
      <c r="H70" s="10">
        <f>SUM(D70*100/F70)</f>
        <v>4.7826698551132365</v>
      </c>
    </row>
    <row r="71" spans="1:8" ht="25.5">
      <c r="A71" s="16" t="s">
        <v>177</v>
      </c>
      <c r="B71" s="16" t="s">
        <v>178</v>
      </c>
      <c r="C71" s="18"/>
      <c r="D71" s="18">
        <v>34</v>
      </c>
      <c r="E71" s="10"/>
      <c r="F71" s="12">
        <f>SUM(F72:F77)</f>
        <v>710.9000000000001</v>
      </c>
      <c r="G71" s="6">
        <f t="shared" si="3"/>
        <v>-676.9000000000001</v>
      </c>
      <c r="H71" s="10"/>
    </row>
    <row r="72" spans="1:8" ht="25.5">
      <c r="A72" s="16" t="s">
        <v>184</v>
      </c>
      <c r="B72" s="16" t="s">
        <v>178</v>
      </c>
      <c r="C72" s="17"/>
      <c r="D72" s="18">
        <v>3.2</v>
      </c>
      <c r="E72" s="10"/>
      <c r="F72" s="12">
        <v>-9.2</v>
      </c>
      <c r="G72" s="6">
        <f t="shared" si="3"/>
        <v>12.399999999999999</v>
      </c>
      <c r="H72" s="13"/>
    </row>
    <row r="73" spans="1:8" ht="25.5">
      <c r="A73" s="16" t="s">
        <v>179</v>
      </c>
      <c r="B73" s="16" t="s">
        <v>178</v>
      </c>
      <c r="C73" s="17"/>
      <c r="D73" s="18">
        <v>4.7</v>
      </c>
      <c r="E73" s="10"/>
      <c r="F73" s="12">
        <v>118.8</v>
      </c>
      <c r="G73" s="6">
        <f t="shared" si="3"/>
        <v>-114.1</v>
      </c>
      <c r="H73" s="13"/>
    </row>
    <row r="74" spans="1:8" ht="25.5">
      <c r="A74" s="16" t="s">
        <v>180</v>
      </c>
      <c r="B74" s="16" t="s">
        <v>178</v>
      </c>
      <c r="C74" s="17"/>
      <c r="D74" s="18">
        <v>0</v>
      </c>
      <c r="E74" s="10"/>
      <c r="F74" s="12"/>
      <c r="G74" s="6">
        <f t="shared" si="3"/>
        <v>0</v>
      </c>
      <c r="H74" s="13"/>
    </row>
    <row r="75" spans="1:8" ht="25.5">
      <c r="A75" s="16" t="s">
        <v>181</v>
      </c>
      <c r="B75" s="16" t="s">
        <v>178</v>
      </c>
      <c r="C75" s="17"/>
      <c r="D75" s="18">
        <v>7.5</v>
      </c>
      <c r="E75" s="10"/>
      <c r="F75" s="12">
        <v>35.9</v>
      </c>
      <c r="G75" s="6">
        <f t="shared" si="3"/>
        <v>-28.4</v>
      </c>
      <c r="H75" s="13"/>
    </row>
    <row r="76" spans="1:8" ht="25.5">
      <c r="A76" s="16" t="s">
        <v>182</v>
      </c>
      <c r="B76" s="16" t="s">
        <v>178</v>
      </c>
      <c r="C76" s="17"/>
      <c r="D76" s="18">
        <v>18.6</v>
      </c>
      <c r="E76" s="10"/>
      <c r="F76" s="12">
        <v>562.7</v>
      </c>
      <c r="G76" s="6">
        <f t="shared" si="3"/>
        <v>-544.1</v>
      </c>
      <c r="H76" s="13"/>
    </row>
    <row r="77" spans="1:8" ht="25.5">
      <c r="A77" s="16" t="s">
        <v>183</v>
      </c>
      <c r="B77" s="16" t="s">
        <v>178</v>
      </c>
      <c r="C77" s="17"/>
      <c r="D77" s="18">
        <v>0</v>
      </c>
      <c r="E77" s="10"/>
      <c r="F77" s="12">
        <v>2.7</v>
      </c>
      <c r="G77" s="6">
        <f t="shared" si="3"/>
        <v>-2.7</v>
      </c>
      <c r="H77" s="13"/>
    </row>
    <row r="78" spans="1:8" ht="25.5">
      <c r="A78" s="11" t="s">
        <v>96</v>
      </c>
      <c r="B78" s="7" t="s">
        <v>97</v>
      </c>
      <c r="C78" s="9">
        <v>410280.7</v>
      </c>
      <c r="D78" s="19">
        <v>55608.138313999996</v>
      </c>
      <c r="E78" s="10">
        <f aca="true" t="shared" si="4" ref="E78:E119">SUM(D78*100/C78)</f>
        <v>13.553681251396908</v>
      </c>
      <c r="F78" s="25">
        <f>SUM(F79+F112)</f>
        <v>47787.299999999996</v>
      </c>
      <c r="G78" s="19">
        <f t="shared" si="3"/>
        <v>7820.8383140000005</v>
      </c>
      <c r="H78" s="10">
        <f>SUM(D78*100/F78)</f>
        <v>116.36593470231631</v>
      </c>
    </row>
    <row r="79" spans="1:8" ht="38.25">
      <c r="A79" s="11" t="s">
        <v>98</v>
      </c>
      <c r="B79" s="11" t="s">
        <v>99</v>
      </c>
      <c r="C79" s="6">
        <v>410155.7</v>
      </c>
      <c r="D79" s="20">
        <v>57367.72496</v>
      </c>
      <c r="E79" s="13">
        <f t="shared" si="4"/>
        <v>13.986816460188168</v>
      </c>
      <c r="F79" s="12">
        <f>SUM(F80+F82+F100+F108)</f>
        <v>47737.2</v>
      </c>
      <c r="G79" s="20">
        <f t="shared" si="3"/>
        <v>9630.524960000002</v>
      </c>
      <c r="H79" s="13">
        <f>SUM(D79*100/F79)</f>
        <v>120.17404657164644</v>
      </c>
    </row>
    <row r="80" spans="1:8" ht="12.75">
      <c r="A80" s="4" t="s">
        <v>100</v>
      </c>
      <c r="B80" s="7" t="s">
        <v>101</v>
      </c>
      <c r="C80" s="9">
        <v>86709</v>
      </c>
      <c r="D80" s="9">
        <v>14452</v>
      </c>
      <c r="E80" s="10">
        <f t="shared" si="4"/>
        <v>16.66724330807644</v>
      </c>
      <c r="F80" s="25">
        <v>6210</v>
      </c>
      <c r="G80" s="9">
        <f t="shared" si="3"/>
        <v>8242</v>
      </c>
      <c r="H80" s="10">
        <f>SUM(D80*100/F80)</f>
        <v>232.72141706924316</v>
      </c>
    </row>
    <row r="81" spans="1:8" ht="25.5">
      <c r="A81" s="4" t="s">
        <v>158</v>
      </c>
      <c r="B81" s="11" t="s">
        <v>102</v>
      </c>
      <c r="C81" s="6">
        <v>86709</v>
      </c>
      <c r="D81" s="12">
        <v>14452</v>
      </c>
      <c r="E81" s="13">
        <f t="shared" si="4"/>
        <v>16.66724330807644</v>
      </c>
      <c r="F81" s="12">
        <v>6210</v>
      </c>
      <c r="G81" s="6">
        <f t="shared" si="3"/>
        <v>8242</v>
      </c>
      <c r="H81" s="13">
        <f>SUM(D81*100/F81)</f>
        <v>232.72141706924316</v>
      </c>
    </row>
    <row r="82" spans="1:8" ht="12.75">
      <c r="A82" s="4" t="s">
        <v>159</v>
      </c>
      <c r="B82" s="7" t="s">
        <v>103</v>
      </c>
      <c r="C82" s="9">
        <v>75271.2</v>
      </c>
      <c r="D82" s="9">
        <v>7236</v>
      </c>
      <c r="E82" s="10">
        <f t="shared" si="4"/>
        <v>9.61323852947741</v>
      </c>
      <c r="F82" s="25">
        <v>4044</v>
      </c>
      <c r="G82" s="9">
        <f t="shared" si="3"/>
        <v>3192</v>
      </c>
      <c r="H82" s="10">
        <f>SUM(D82*100/F82)</f>
        <v>178.93175074183975</v>
      </c>
    </row>
    <row r="83" spans="1:8" ht="38.25">
      <c r="A83" s="4" t="s">
        <v>104</v>
      </c>
      <c r="B83" s="11" t="s">
        <v>105</v>
      </c>
      <c r="C83" s="6">
        <v>1613.9</v>
      </c>
      <c r="D83" s="12"/>
      <c r="E83" s="13">
        <f t="shared" si="4"/>
        <v>0</v>
      </c>
      <c r="F83" s="12">
        <v>0</v>
      </c>
      <c r="G83" s="6">
        <f t="shared" si="3"/>
        <v>0</v>
      </c>
      <c r="H83" s="10"/>
    </row>
    <row r="84" spans="1:8" ht="76.5">
      <c r="A84" s="4" t="s">
        <v>106</v>
      </c>
      <c r="B84" s="11" t="s">
        <v>107</v>
      </c>
      <c r="C84" s="6">
        <v>3195</v>
      </c>
      <c r="D84" s="12">
        <v>532</v>
      </c>
      <c r="E84" s="13">
        <f t="shared" si="4"/>
        <v>16.651017214397495</v>
      </c>
      <c r="F84" s="12">
        <v>0</v>
      </c>
      <c r="G84" s="6">
        <f t="shared" si="3"/>
        <v>532</v>
      </c>
      <c r="H84" s="10"/>
    </row>
    <row r="85" spans="1:8" ht="51">
      <c r="A85" s="4" t="s">
        <v>108</v>
      </c>
      <c r="B85" s="11" t="s">
        <v>109</v>
      </c>
      <c r="C85" s="6">
        <v>18435</v>
      </c>
      <c r="D85" s="12"/>
      <c r="E85" s="13">
        <f t="shared" si="4"/>
        <v>0</v>
      </c>
      <c r="F85" s="12">
        <v>0</v>
      </c>
      <c r="G85" s="6">
        <f t="shared" si="3"/>
        <v>0</v>
      </c>
      <c r="H85" s="10"/>
    </row>
    <row r="86" spans="1:8" ht="38.25">
      <c r="A86" s="4" t="s">
        <v>108</v>
      </c>
      <c r="B86" s="11" t="s">
        <v>110</v>
      </c>
      <c r="C86" s="6">
        <v>8000</v>
      </c>
      <c r="D86" s="12"/>
      <c r="E86" s="13">
        <f t="shared" si="4"/>
        <v>0</v>
      </c>
      <c r="F86" s="12">
        <v>0</v>
      </c>
      <c r="G86" s="6">
        <f t="shared" si="3"/>
        <v>0</v>
      </c>
      <c r="H86" s="10"/>
    </row>
    <row r="87" spans="1:8" ht="51">
      <c r="A87" s="4" t="s">
        <v>111</v>
      </c>
      <c r="B87" s="11" t="s">
        <v>112</v>
      </c>
      <c r="C87" s="6">
        <v>864</v>
      </c>
      <c r="D87" s="12"/>
      <c r="E87" s="13">
        <f t="shared" si="4"/>
        <v>0</v>
      </c>
      <c r="F87" s="12">
        <v>0</v>
      </c>
      <c r="G87" s="6">
        <f t="shared" si="3"/>
        <v>0</v>
      </c>
      <c r="H87" s="13"/>
    </row>
    <row r="88" spans="1:8" ht="51">
      <c r="A88" s="4" t="s">
        <v>111</v>
      </c>
      <c r="B88" s="11" t="s">
        <v>113</v>
      </c>
      <c r="C88" s="6">
        <v>731.6</v>
      </c>
      <c r="D88" s="12"/>
      <c r="E88" s="13">
        <f t="shared" si="4"/>
        <v>0</v>
      </c>
      <c r="F88" s="12">
        <v>0</v>
      </c>
      <c r="G88" s="6">
        <f t="shared" si="3"/>
        <v>0</v>
      </c>
      <c r="H88" s="13"/>
    </row>
    <row r="89" spans="1:8" ht="25.5">
      <c r="A89" s="4" t="s">
        <v>114</v>
      </c>
      <c r="B89" s="7" t="s">
        <v>160</v>
      </c>
      <c r="C89" s="6">
        <v>42431.7</v>
      </c>
      <c r="D89" s="6">
        <v>6704</v>
      </c>
      <c r="E89" s="13">
        <f t="shared" si="4"/>
        <v>15.799508386418646</v>
      </c>
      <c r="F89" s="12">
        <v>4044</v>
      </c>
      <c r="G89" s="6">
        <f t="shared" si="3"/>
        <v>2660</v>
      </c>
      <c r="H89" s="13">
        <f>SUM(D89*100/F89)</f>
        <v>165.77645895153313</v>
      </c>
    </row>
    <row r="90" spans="1:8" ht="51">
      <c r="A90" s="4" t="s">
        <v>119</v>
      </c>
      <c r="B90" s="11" t="s">
        <v>120</v>
      </c>
      <c r="C90" s="6">
        <v>507</v>
      </c>
      <c r="D90" s="12"/>
      <c r="E90" s="13">
        <f t="shared" si="4"/>
        <v>0</v>
      </c>
      <c r="F90" s="12">
        <v>0</v>
      </c>
      <c r="G90" s="6">
        <f t="shared" si="3"/>
        <v>0</v>
      </c>
      <c r="H90" s="13"/>
    </row>
    <row r="91" spans="1:8" ht="38.25">
      <c r="A91" s="4" t="s">
        <v>115</v>
      </c>
      <c r="B91" s="11" t="s">
        <v>116</v>
      </c>
      <c r="C91" s="6">
        <v>60</v>
      </c>
      <c r="D91" s="12"/>
      <c r="E91" s="13">
        <f t="shared" si="4"/>
        <v>0</v>
      </c>
      <c r="F91" s="12">
        <v>0</v>
      </c>
      <c r="G91" s="6">
        <f t="shared" si="3"/>
        <v>0</v>
      </c>
      <c r="H91" s="13"/>
    </row>
    <row r="92" spans="1:8" ht="51">
      <c r="A92" s="4" t="s">
        <v>115</v>
      </c>
      <c r="B92" s="11" t="s">
        <v>126</v>
      </c>
      <c r="C92" s="6">
        <v>7334</v>
      </c>
      <c r="D92" s="12"/>
      <c r="E92" s="13">
        <f t="shared" si="4"/>
        <v>0</v>
      </c>
      <c r="F92" s="12">
        <v>0</v>
      </c>
      <c r="G92" s="6">
        <f t="shared" si="3"/>
        <v>0</v>
      </c>
      <c r="H92" s="13"/>
    </row>
    <row r="93" spans="1:8" ht="25.5">
      <c r="A93" s="4" t="s">
        <v>115</v>
      </c>
      <c r="B93" s="11" t="s">
        <v>128</v>
      </c>
      <c r="C93" s="6">
        <v>48.7</v>
      </c>
      <c r="D93" s="12"/>
      <c r="E93" s="13">
        <f t="shared" si="4"/>
        <v>0</v>
      </c>
      <c r="F93" s="12">
        <v>0</v>
      </c>
      <c r="G93" s="6">
        <f t="shared" si="3"/>
        <v>0</v>
      </c>
      <c r="H93" s="13"/>
    </row>
    <row r="94" spans="1:8" ht="38.25">
      <c r="A94" s="4" t="s">
        <v>117</v>
      </c>
      <c r="B94" s="11" t="s">
        <v>118</v>
      </c>
      <c r="C94" s="6">
        <v>22023</v>
      </c>
      <c r="D94" s="12">
        <v>5348</v>
      </c>
      <c r="E94" s="13">
        <f t="shared" si="4"/>
        <v>24.283703400989875</v>
      </c>
      <c r="F94" s="12">
        <v>3663</v>
      </c>
      <c r="G94" s="6">
        <f t="shared" si="3"/>
        <v>1685</v>
      </c>
      <c r="H94" s="13">
        <f>SUM(D94*100/F94)</f>
        <v>146.000546000546</v>
      </c>
    </row>
    <row r="95" spans="1:8" ht="38.25">
      <c r="A95" s="4" t="s">
        <v>117</v>
      </c>
      <c r="B95" s="11" t="s">
        <v>122</v>
      </c>
      <c r="C95" s="6">
        <v>2180</v>
      </c>
      <c r="D95" s="12"/>
      <c r="E95" s="13">
        <f t="shared" si="4"/>
        <v>0</v>
      </c>
      <c r="F95" s="12">
        <v>0</v>
      </c>
      <c r="G95" s="6">
        <f t="shared" si="3"/>
        <v>0</v>
      </c>
      <c r="H95" s="13"/>
    </row>
    <row r="96" spans="1:8" ht="25.5">
      <c r="A96" s="4" t="s">
        <v>117</v>
      </c>
      <c r="B96" s="11" t="s">
        <v>123</v>
      </c>
      <c r="C96" s="6">
        <v>7444</v>
      </c>
      <c r="D96" s="12"/>
      <c r="E96" s="13">
        <f t="shared" si="4"/>
        <v>0</v>
      </c>
      <c r="F96" s="12">
        <v>0</v>
      </c>
      <c r="G96" s="6">
        <f t="shared" si="3"/>
        <v>0</v>
      </c>
      <c r="H96" s="13"/>
    </row>
    <row r="97" spans="1:8" ht="214.5" customHeight="1">
      <c r="A97" s="4" t="s">
        <v>121</v>
      </c>
      <c r="B97" s="11" t="s">
        <v>5</v>
      </c>
      <c r="C97" s="6">
        <v>1817</v>
      </c>
      <c r="D97" s="12">
        <v>454</v>
      </c>
      <c r="E97" s="13">
        <f t="shared" si="4"/>
        <v>24.986241056686847</v>
      </c>
      <c r="F97" s="12">
        <v>381</v>
      </c>
      <c r="G97" s="6">
        <f t="shared" si="3"/>
        <v>73</v>
      </c>
      <c r="H97" s="13">
        <f>SUM(D97*100/F97)</f>
        <v>119.16010498687665</v>
      </c>
    </row>
    <row r="98" spans="1:8" ht="89.25">
      <c r="A98" s="4" t="s">
        <v>121</v>
      </c>
      <c r="B98" s="11" t="s">
        <v>127</v>
      </c>
      <c r="C98" s="6">
        <v>200</v>
      </c>
      <c r="D98" s="12"/>
      <c r="E98" s="13">
        <f t="shared" si="4"/>
        <v>0</v>
      </c>
      <c r="F98" s="12">
        <v>0</v>
      </c>
      <c r="G98" s="6">
        <f t="shared" si="3"/>
        <v>0</v>
      </c>
      <c r="H98" s="13"/>
    </row>
    <row r="99" spans="1:8" ht="51">
      <c r="A99" s="4" t="s">
        <v>124</v>
      </c>
      <c r="B99" s="11" t="s">
        <v>125</v>
      </c>
      <c r="C99" s="6">
        <v>818</v>
      </c>
      <c r="D99" s="12">
        <v>902</v>
      </c>
      <c r="E99" s="13">
        <f t="shared" si="4"/>
        <v>110.26894865525672</v>
      </c>
      <c r="F99" s="12">
        <v>0</v>
      </c>
      <c r="G99" s="6">
        <f t="shared" si="3"/>
        <v>902</v>
      </c>
      <c r="H99" s="13"/>
    </row>
    <row r="100" spans="1:8" ht="12.75">
      <c r="A100" s="4" t="s">
        <v>129</v>
      </c>
      <c r="B100" s="7" t="s">
        <v>130</v>
      </c>
      <c r="C100" s="9">
        <v>247774.5</v>
      </c>
      <c r="D100" s="19">
        <v>35580.72496</v>
      </c>
      <c r="E100" s="10">
        <f t="shared" si="4"/>
        <v>14.360123806122099</v>
      </c>
      <c r="F100" s="25">
        <v>37231.2</v>
      </c>
      <c r="G100" s="19">
        <f t="shared" si="3"/>
        <v>-1650.4750399999975</v>
      </c>
      <c r="H100" s="10">
        <f>SUM(D100*100/F100)</f>
        <v>95.5669571757021</v>
      </c>
    </row>
    <row r="101" spans="1:8" ht="63.75">
      <c r="A101" s="4" t="s">
        <v>131</v>
      </c>
      <c r="B101" s="11" t="s">
        <v>132</v>
      </c>
      <c r="C101" s="6">
        <v>10789</v>
      </c>
      <c r="D101" s="21">
        <v>3092.20618</v>
      </c>
      <c r="E101" s="13">
        <f t="shared" si="4"/>
        <v>28.660730188154602</v>
      </c>
      <c r="F101" s="12">
        <v>2018</v>
      </c>
      <c r="G101" s="20">
        <f t="shared" si="3"/>
        <v>1074.2061800000001</v>
      </c>
      <c r="H101" s="13">
        <f>SUM(D101*100/F101)</f>
        <v>153.23122794846384</v>
      </c>
    </row>
    <row r="102" spans="1:8" ht="63.75">
      <c r="A102" s="4" t="s">
        <v>133</v>
      </c>
      <c r="B102" s="11" t="s">
        <v>134</v>
      </c>
      <c r="C102" s="6">
        <v>553.1</v>
      </c>
      <c r="D102" s="12"/>
      <c r="E102" s="13">
        <f t="shared" si="4"/>
        <v>0</v>
      </c>
      <c r="F102" s="12"/>
      <c r="G102" s="6">
        <f t="shared" si="3"/>
        <v>0</v>
      </c>
      <c r="H102" s="13"/>
    </row>
    <row r="103" spans="1:8" ht="89.25">
      <c r="A103" s="4" t="s">
        <v>135</v>
      </c>
      <c r="B103" s="11" t="s">
        <v>136</v>
      </c>
      <c r="C103" s="6">
        <v>3364.4</v>
      </c>
      <c r="D103" s="12"/>
      <c r="E103" s="13">
        <f t="shared" si="4"/>
        <v>0</v>
      </c>
      <c r="F103" s="12"/>
      <c r="G103" s="6">
        <f t="shared" si="3"/>
        <v>0</v>
      </c>
      <c r="H103" s="13"/>
    </row>
    <row r="104" spans="1:8" ht="63.75">
      <c r="A104" s="4" t="s">
        <v>137</v>
      </c>
      <c r="B104" s="11" t="s">
        <v>138</v>
      </c>
      <c r="C104" s="6">
        <v>16084</v>
      </c>
      <c r="D104" s="21">
        <v>2445.48966</v>
      </c>
      <c r="E104" s="13">
        <f t="shared" si="4"/>
        <v>15.204486819199206</v>
      </c>
      <c r="F104" s="12">
        <v>2414.2</v>
      </c>
      <c r="G104" s="20">
        <f t="shared" si="3"/>
        <v>31.289660000000367</v>
      </c>
      <c r="H104" s="13">
        <f aca="true" t="shared" si="5" ref="H104:H114">SUM(D104*100/F104)</f>
        <v>101.2960674343468</v>
      </c>
    </row>
    <row r="105" spans="1:8" ht="89.25">
      <c r="A105" s="4" t="s">
        <v>139</v>
      </c>
      <c r="B105" s="11" t="s">
        <v>140</v>
      </c>
      <c r="C105" s="6">
        <v>155</v>
      </c>
      <c r="D105" s="12">
        <v>39</v>
      </c>
      <c r="E105" s="13">
        <f t="shared" si="4"/>
        <v>25.161290322580644</v>
      </c>
      <c r="F105" s="12">
        <v>40</v>
      </c>
      <c r="G105" s="6">
        <f t="shared" si="3"/>
        <v>-1</v>
      </c>
      <c r="H105" s="13">
        <f t="shared" si="5"/>
        <v>97.5</v>
      </c>
    </row>
    <row r="106" spans="1:8" ht="76.5">
      <c r="A106" s="4" t="s">
        <v>139</v>
      </c>
      <c r="B106" s="11" t="s">
        <v>141</v>
      </c>
      <c r="C106" s="6">
        <v>50156</v>
      </c>
      <c r="D106" s="21">
        <v>11456.02912</v>
      </c>
      <c r="E106" s="13">
        <f t="shared" si="4"/>
        <v>22.840794959725656</v>
      </c>
      <c r="F106" s="12">
        <v>13319</v>
      </c>
      <c r="G106" s="13">
        <f t="shared" si="3"/>
        <v>-1862.9708800000008</v>
      </c>
      <c r="H106" s="13">
        <f t="shared" si="5"/>
        <v>86.01268203318567</v>
      </c>
    </row>
    <row r="107" spans="1:8" ht="131.25" customHeight="1">
      <c r="A107" s="4" t="s">
        <v>142</v>
      </c>
      <c r="B107" s="11" t="s">
        <v>6</v>
      </c>
      <c r="C107" s="6">
        <v>166673</v>
      </c>
      <c r="D107" s="12">
        <v>18548</v>
      </c>
      <c r="E107" s="13">
        <f t="shared" si="4"/>
        <v>11.128377121669377</v>
      </c>
      <c r="F107" s="12">
        <v>19440</v>
      </c>
      <c r="G107" s="6">
        <f t="shared" si="3"/>
        <v>-892</v>
      </c>
      <c r="H107" s="13">
        <f t="shared" si="5"/>
        <v>95.41152263374485</v>
      </c>
    </row>
    <row r="108" spans="1:8" ht="12.75">
      <c r="A108" s="4" t="s">
        <v>143</v>
      </c>
      <c r="B108" s="7" t="s">
        <v>144</v>
      </c>
      <c r="C108" s="9">
        <v>401</v>
      </c>
      <c r="D108" s="9">
        <v>99</v>
      </c>
      <c r="E108" s="10">
        <f t="shared" si="4"/>
        <v>24.688279301745634</v>
      </c>
      <c r="F108" s="25">
        <v>252</v>
      </c>
      <c r="G108" s="9">
        <f t="shared" si="3"/>
        <v>-153</v>
      </c>
      <c r="H108" s="10">
        <f t="shared" si="5"/>
        <v>39.285714285714285</v>
      </c>
    </row>
    <row r="109" spans="1:8" ht="89.25">
      <c r="A109" s="4" t="s">
        <v>145</v>
      </c>
      <c r="B109" s="11" t="s">
        <v>146</v>
      </c>
      <c r="C109" s="6">
        <v>349</v>
      </c>
      <c r="D109" s="12">
        <v>87</v>
      </c>
      <c r="E109" s="13">
        <f t="shared" si="4"/>
        <v>24.92836676217765</v>
      </c>
      <c r="F109" s="12">
        <v>90</v>
      </c>
      <c r="G109" s="6">
        <f t="shared" si="3"/>
        <v>-3</v>
      </c>
      <c r="H109" s="13">
        <f t="shared" si="5"/>
        <v>96.66666666666667</v>
      </c>
    </row>
    <row r="110" spans="1:8" ht="89.25">
      <c r="A110" s="4" t="s">
        <v>145</v>
      </c>
      <c r="B110" s="11" t="s">
        <v>202</v>
      </c>
      <c r="C110" s="6">
        <v>52</v>
      </c>
      <c r="D110" s="12">
        <v>12</v>
      </c>
      <c r="E110" s="13">
        <f t="shared" si="4"/>
        <v>23.076923076923077</v>
      </c>
      <c r="F110" s="12">
        <v>11</v>
      </c>
      <c r="G110" s="6">
        <f t="shared" si="3"/>
        <v>1</v>
      </c>
      <c r="H110" s="13">
        <f t="shared" si="5"/>
        <v>109.0909090909091</v>
      </c>
    </row>
    <row r="111" spans="1:8" ht="127.5">
      <c r="A111" s="5" t="s">
        <v>204</v>
      </c>
      <c r="B111" s="16" t="s">
        <v>203</v>
      </c>
      <c r="C111" s="6"/>
      <c r="D111" s="12"/>
      <c r="E111" s="13"/>
      <c r="F111" s="12">
        <v>151</v>
      </c>
      <c r="G111" s="6"/>
      <c r="H111" s="13">
        <f t="shared" si="5"/>
        <v>0</v>
      </c>
    </row>
    <row r="112" spans="1:8" ht="25.5">
      <c r="A112" s="4" t="s">
        <v>147</v>
      </c>
      <c r="B112" s="7" t="s">
        <v>148</v>
      </c>
      <c r="C112" s="9">
        <v>125</v>
      </c>
      <c r="D112" s="9">
        <v>25</v>
      </c>
      <c r="E112" s="10">
        <f t="shared" si="4"/>
        <v>20</v>
      </c>
      <c r="F112" s="25">
        <v>50.1</v>
      </c>
      <c r="G112" s="9">
        <f t="shared" si="3"/>
        <v>-25.1</v>
      </c>
      <c r="H112" s="10">
        <f t="shared" si="5"/>
        <v>49.9001996007984</v>
      </c>
    </row>
    <row r="113" spans="1:8" ht="25.5">
      <c r="A113" s="4" t="s">
        <v>149</v>
      </c>
      <c r="B113" s="11" t="s">
        <v>148</v>
      </c>
      <c r="C113" s="6"/>
      <c r="D113" s="12"/>
      <c r="E113" s="10"/>
      <c r="F113" s="12">
        <v>7</v>
      </c>
      <c r="G113" s="9">
        <f t="shared" si="3"/>
        <v>-7</v>
      </c>
      <c r="H113" s="13">
        <f t="shared" si="5"/>
        <v>0</v>
      </c>
    </row>
    <row r="114" spans="1:8" ht="25.5">
      <c r="A114" s="4" t="s">
        <v>150</v>
      </c>
      <c r="B114" s="11" t="s">
        <v>148</v>
      </c>
      <c r="C114" s="6">
        <v>125</v>
      </c>
      <c r="D114" s="12">
        <v>25</v>
      </c>
      <c r="E114" s="13">
        <f t="shared" si="4"/>
        <v>20</v>
      </c>
      <c r="F114" s="12">
        <v>43.1</v>
      </c>
      <c r="G114" s="6">
        <f t="shared" si="3"/>
        <v>-18.1</v>
      </c>
      <c r="H114" s="13">
        <f t="shared" si="5"/>
        <v>58.0046403712297</v>
      </c>
    </row>
    <row r="115" spans="1:8" ht="51">
      <c r="A115" s="4" t="s">
        <v>186</v>
      </c>
      <c r="B115" s="7" t="s">
        <v>187</v>
      </c>
      <c r="C115" s="22"/>
      <c r="D115" s="22">
        <v>-1784.586646</v>
      </c>
      <c r="E115" s="10"/>
      <c r="F115" s="12"/>
      <c r="G115" s="9">
        <f t="shared" si="3"/>
        <v>-1784.586646</v>
      </c>
      <c r="H115" s="10"/>
    </row>
    <row r="116" spans="1:8" ht="12.75">
      <c r="A116" s="4" t="s">
        <v>188</v>
      </c>
      <c r="B116" s="11"/>
      <c r="C116" s="6"/>
      <c r="D116" s="21">
        <v>-1652.4</v>
      </c>
      <c r="E116" s="10"/>
      <c r="F116" s="12"/>
      <c r="G116" s="6">
        <f t="shared" si="3"/>
        <v>-1652.4</v>
      </c>
      <c r="H116" s="10"/>
    </row>
    <row r="117" spans="1:8" ht="12.75">
      <c r="A117" s="4" t="s">
        <v>189</v>
      </c>
      <c r="B117" s="11"/>
      <c r="C117" s="6"/>
      <c r="D117" s="21">
        <v>-13.886646</v>
      </c>
      <c r="E117" s="10"/>
      <c r="F117" s="12"/>
      <c r="G117" s="13">
        <f t="shared" si="3"/>
        <v>-13.886646</v>
      </c>
      <c r="H117" s="10"/>
    </row>
    <row r="118" spans="1:8" ht="12.75">
      <c r="A118" s="4" t="s">
        <v>194</v>
      </c>
      <c r="B118" s="11"/>
      <c r="C118" s="6"/>
      <c r="D118" s="21">
        <v>-118.3</v>
      </c>
      <c r="E118" s="10"/>
      <c r="F118" s="12"/>
      <c r="G118" s="6">
        <f t="shared" si="3"/>
        <v>-118.3</v>
      </c>
      <c r="H118" s="10"/>
    </row>
    <row r="119" spans="1:8" ht="12.75">
      <c r="A119" s="8"/>
      <c r="B119" s="7" t="s">
        <v>151</v>
      </c>
      <c r="C119" s="23">
        <v>820286.7</v>
      </c>
      <c r="D119" s="19">
        <v>112128.93831399998</v>
      </c>
      <c r="E119" s="10">
        <f t="shared" si="4"/>
        <v>13.669481452521415</v>
      </c>
      <c r="F119" s="25">
        <f>SUM(F78+F5)</f>
        <v>100645.79999999999</v>
      </c>
      <c r="G119" s="19">
        <f t="shared" si="3"/>
        <v>11483.138313999996</v>
      </c>
      <c r="H119" s="10">
        <f>SUM(D119*100/F119)</f>
        <v>111.40945604684944</v>
      </c>
    </row>
  </sheetData>
  <sheetProtection/>
  <mergeCells count="1">
    <mergeCell ref="B1:C1"/>
  </mergeCells>
  <printOptions/>
  <pageMargins left="0.7874015748031497" right="0" top="0.5905511811023623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23.375" style="0" customWidth="1"/>
    <col min="2" max="2" width="39.75390625" style="0" bestFit="1" customWidth="1"/>
    <col min="3" max="3" width="15.375" style="0" customWidth="1"/>
    <col min="4" max="4" width="11.875" style="0" customWidth="1"/>
    <col min="5" max="5" width="11.625" style="0" customWidth="1"/>
    <col min="6" max="6" width="10.375" style="24" customWidth="1"/>
    <col min="7" max="8" width="9.125" style="24" customWidth="1"/>
  </cols>
  <sheetData>
    <row r="1" spans="1:5" ht="66" customHeight="1">
      <c r="A1" s="1"/>
      <c r="B1" s="41" t="s">
        <v>208</v>
      </c>
      <c r="C1" s="41"/>
      <c r="D1" s="2"/>
      <c r="E1" s="2"/>
    </row>
    <row r="2" spans="1:5" ht="12.75">
      <c r="A2" s="1"/>
      <c r="B2" s="3"/>
      <c r="C2" s="3"/>
      <c r="D2" s="2"/>
      <c r="E2" s="2"/>
    </row>
    <row r="3" spans="1:6" ht="12.75">
      <c r="A3" s="1"/>
      <c r="B3" s="1"/>
      <c r="C3" s="1"/>
      <c r="D3" s="2"/>
      <c r="E3" s="2"/>
      <c r="F3" s="2" t="s">
        <v>164</v>
      </c>
    </row>
    <row r="4" spans="1:8" ht="76.5">
      <c r="A4" s="6" t="s">
        <v>161</v>
      </c>
      <c r="B4" s="4" t="s">
        <v>162</v>
      </c>
      <c r="C4" s="6" t="s">
        <v>218</v>
      </c>
      <c r="D4" s="6" t="s">
        <v>217</v>
      </c>
      <c r="E4" s="6" t="s">
        <v>207</v>
      </c>
      <c r="F4" s="6" t="s">
        <v>219</v>
      </c>
      <c r="G4" s="6" t="s">
        <v>220</v>
      </c>
      <c r="H4" s="6" t="s">
        <v>205</v>
      </c>
    </row>
    <row r="5" spans="1:8" ht="15" customHeight="1">
      <c r="A5" s="11" t="s">
        <v>7</v>
      </c>
      <c r="B5" s="8" t="s">
        <v>8</v>
      </c>
      <c r="C5" s="9">
        <f>SUM(C6+C15+C22+C27+C33+C36+C41+C43+C47+C51+C72)</f>
        <v>410974</v>
      </c>
      <c r="D5" s="9">
        <f>SUM(D6+D15+D22+D27+D33+D36+D41+D43+D47+D51+D72)</f>
        <v>88597.4</v>
      </c>
      <c r="E5" s="10">
        <f aca="true" t="shared" si="0" ref="E5:E70">SUM(D5*100/C5)</f>
        <v>21.557908772817743</v>
      </c>
      <c r="F5" s="9">
        <f>SUM(F6+F15+F22+F27+F33+F36+F41+F43+F47+F51+F72+F80)</f>
        <v>83699.90000000001</v>
      </c>
      <c r="G5" s="9">
        <f aca="true" t="shared" si="1" ref="G5:G71">SUM(D5-F5)</f>
        <v>4897.499999999985</v>
      </c>
      <c r="H5" s="10">
        <f>SUM(D5*100/F5)</f>
        <v>105.85126147104117</v>
      </c>
    </row>
    <row r="6" spans="1:8" ht="18" customHeight="1">
      <c r="A6" s="11" t="s">
        <v>9</v>
      </c>
      <c r="B6" s="8" t="s">
        <v>10</v>
      </c>
      <c r="C6" s="9">
        <f>SUM(C7)</f>
        <v>309566</v>
      </c>
      <c r="D6" s="9">
        <f>SUM(D7)</f>
        <v>62678.6</v>
      </c>
      <c r="E6" s="10">
        <f t="shared" si="0"/>
        <v>20.247249374931357</v>
      </c>
      <c r="F6" s="9">
        <f>SUM(F7)</f>
        <v>57663.299999999996</v>
      </c>
      <c r="G6" s="9">
        <f t="shared" si="1"/>
        <v>5015.300000000003</v>
      </c>
      <c r="H6" s="10">
        <f aca="true" t="shared" si="2" ref="H6:H71">SUM(D6*100/F6)</f>
        <v>108.69755979973398</v>
      </c>
    </row>
    <row r="7" spans="1:8" ht="18.75" customHeight="1">
      <c r="A7" s="11" t="s">
        <v>11</v>
      </c>
      <c r="B7" s="8" t="s">
        <v>12</v>
      </c>
      <c r="C7" s="9">
        <f>SUM(C8:C14)</f>
        <v>309566</v>
      </c>
      <c r="D7" s="9">
        <f>SUM(D8:D14)</f>
        <v>62678.6</v>
      </c>
      <c r="E7" s="10">
        <f t="shared" si="0"/>
        <v>20.247249374931357</v>
      </c>
      <c r="F7" s="9">
        <f>SUM(F8:F14)</f>
        <v>57663.299999999996</v>
      </c>
      <c r="G7" s="9">
        <f t="shared" si="1"/>
        <v>5015.300000000003</v>
      </c>
      <c r="H7" s="10">
        <f t="shared" si="2"/>
        <v>108.69755979973398</v>
      </c>
    </row>
    <row r="8" spans="1:8" ht="63.75">
      <c r="A8" s="11" t="s">
        <v>13</v>
      </c>
      <c r="B8" s="11" t="s">
        <v>14</v>
      </c>
      <c r="C8" s="6">
        <v>4049</v>
      </c>
      <c r="D8" s="12">
        <v>363</v>
      </c>
      <c r="E8" s="13">
        <f t="shared" si="0"/>
        <v>8.965176586811559</v>
      </c>
      <c r="F8" s="12">
        <v>427.4</v>
      </c>
      <c r="G8" s="6">
        <f t="shared" si="1"/>
        <v>-64.39999999999998</v>
      </c>
      <c r="H8" s="13">
        <f t="shared" si="2"/>
        <v>84.93214787084699</v>
      </c>
    </row>
    <row r="9" spans="1:8" ht="89.25">
      <c r="A9" s="11" t="s">
        <v>15</v>
      </c>
      <c r="B9" s="11" t="s">
        <v>195</v>
      </c>
      <c r="C9" s="6">
        <v>304495</v>
      </c>
      <c r="D9" s="12">
        <v>62110.4</v>
      </c>
      <c r="E9" s="13">
        <f t="shared" si="0"/>
        <v>20.39783904497611</v>
      </c>
      <c r="F9" s="12">
        <v>57110.7</v>
      </c>
      <c r="G9" s="6">
        <f t="shared" si="1"/>
        <v>4999.700000000004</v>
      </c>
      <c r="H9" s="13">
        <f t="shared" si="2"/>
        <v>108.75440153946634</v>
      </c>
    </row>
    <row r="10" spans="1:8" ht="89.25">
      <c r="A10" s="11" t="s">
        <v>16</v>
      </c>
      <c r="B10" s="11" t="s">
        <v>196</v>
      </c>
      <c r="C10" s="6">
        <v>781</v>
      </c>
      <c r="D10" s="12">
        <v>151.8</v>
      </c>
      <c r="E10" s="13">
        <f t="shared" si="0"/>
        <v>19.43661971830986</v>
      </c>
      <c r="F10" s="12">
        <v>108.1</v>
      </c>
      <c r="G10" s="6">
        <f t="shared" si="1"/>
        <v>43.70000000000002</v>
      </c>
      <c r="H10" s="13">
        <f t="shared" si="2"/>
        <v>140.42553191489364</v>
      </c>
    </row>
    <row r="11" spans="1:8" ht="51">
      <c r="A11" s="11" t="s">
        <v>17</v>
      </c>
      <c r="B11" s="11" t="s">
        <v>18</v>
      </c>
      <c r="C11" s="6">
        <v>107</v>
      </c>
      <c r="D11" s="12">
        <v>15.7</v>
      </c>
      <c r="E11" s="13">
        <f t="shared" si="0"/>
        <v>14.672897196261681</v>
      </c>
      <c r="F11" s="12">
        <v>8.1</v>
      </c>
      <c r="G11" s="6">
        <f t="shared" si="1"/>
        <v>7.6</v>
      </c>
      <c r="H11" s="13">
        <f t="shared" si="2"/>
        <v>193.82716049382717</v>
      </c>
    </row>
    <row r="12" spans="1:8" ht="89.25">
      <c r="A12" s="11" t="s">
        <v>19</v>
      </c>
      <c r="B12" s="11" t="s">
        <v>197</v>
      </c>
      <c r="C12" s="6">
        <v>48</v>
      </c>
      <c r="D12" s="12">
        <v>9.7</v>
      </c>
      <c r="E12" s="13">
        <f t="shared" si="0"/>
        <v>20.208333333333332</v>
      </c>
      <c r="F12" s="12">
        <v>9</v>
      </c>
      <c r="G12" s="6">
        <f t="shared" si="1"/>
        <v>0.6999999999999993</v>
      </c>
      <c r="H12" s="13">
        <f t="shared" si="2"/>
        <v>107.77777777777777</v>
      </c>
    </row>
    <row r="13" spans="1:8" ht="89.25">
      <c r="A13" s="11" t="s">
        <v>20</v>
      </c>
      <c r="B13" s="11" t="s">
        <v>21</v>
      </c>
      <c r="C13" s="6"/>
      <c r="D13" s="12"/>
      <c r="E13" s="13"/>
      <c r="F13" s="12"/>
      <c r="G13" s="6">
        <f t="shared" si="1"/>
        <v>0</v>
      </c>
      <c r="H13" s="13"/>
    </row>
    <row r="14" spans="1:8" ht="63.75">
      <c r="A14" s="11" t="s">
        <v>165</v>
      </c>
      <c r="B14" s="11" t="s">
        <v>166</v>
      </c>
      <c r="C14" s="6">
        <v>86</v>
      </c>
      <c r="D14" s="12">
        <v>28</v>
      </c>
      <c r="E14" s="13">
        <f t="shared" si="0"/>
        <v>32.55813953488372</v>
      </c>
      <c r="F14" s="12"/>
      <c r="G14" s="6">
        <f t="shared" si="1"/>
        <v>28</v>
      </c>
      <c r="H14" s="13"/>
    </row>
    <row r="15" spans="1:8" ht="25.5">
      <c r="A15" s="11" t="s">
        <v>22</v>
      </c>
      <c r="B15" s="7" t="s">
        <v>23</v>
      </c>
      <c r="C15" s="9">
        <f>SUM(C16+C19)</f>
        <v>16473</v>
      </c>
      <c r="D15" s="9">
        <f>SUM(D16+D19)</f>
        <v>4117.6</v>
      </c>
      <c r="E15" s="10">
        <f t="shared" si="0"/>
        <v>24.99605414921387</v>
      </c>
      <c r="F15" s="25">
        <f>SUM(F16+F19)</f>
        <v>3762.3</v>
      </c>
      <c r="G15" s="9">
        <f t="shared" si="1"/>
        <v>355.3000000000002</v>
      </c>
      <c r="H15" s="10">
        <f t="shared" si="2"/>
        <v>109.44369135900912</v>
      </c>
    </row>
    <row r="16" spans="1:8" ht="25.5">
      <c r="A16" s="11" t="s">
        <v>24</v>
      </c>
      <c r="B16" s="11" t="s">
        <v>25</v>
      </c>
      <c r="C16" s="6">
        <f>SUM(C17:C18)</f>
        <v>16453</v>
      </c>
      <c r="D16" s="6">
        <f>SUM(D17:D18)</f>
        <v>4117.5</v>
      </c>
      <c r="E16" s="13">
        <f t="shared" si="0"/>
        <v>25.025831155412387</v>
      </c>
      <c r="F16" s="6">
        <f>SUM(F17:F18)</f>
        <v>3752</v>
      </c>
      <c r="G16" s="6">
        <f t="shared" si="1"/>
        <v>365.5</v>
      </c>
      <c r="H16" s="13">
        <f t="shared" si="2"/>
        <v>109.74147121535181</v>
      </c>
    </row>
    <row r="17" spans="1:8" ht="25.5">
      <c r="A17" s="11" t="s">
        <v>152</v>
      </c>
      <c r="B17" s="11" t="s">
        <v>25</v>
      </c>
      <c r="C17" s="6">
        <v>12253</v>
      </c>
      <c r="D17" s="12">
        <v>145</v>
      </c>
      <c r="E17" s="13">
        <f t="shared" si="0"/>
        <v>1.1833836611442097</v>
      </c>
      <c r="F17" s="12">
        <v>3752</v>
      </c>
      <c r="G17" s="6">
        <f t="shared" si="1"/>
        <v>-3607</v>
      </c>
      <c r="H17" s="13">
        <f t="shared" si="2"/>
        <v>3.8646055437100215</v>
      </c>
    </row>
    <row r="18" spans="1:8" ht="38.25">
      <c r="A18" s="11" t="s">
        <v>167</v>
      </c>
      <c r="B18" s="11" t="s">
        <v>153</v>
      </c>
      <c r="C18" s="6">
        <v>4200</v>
      </c>
      <c r="D18" s="12">
        <v>3972.5</v>
      </c>
      <c r="E18" s="13">
        <f t="shared" si="0"/>
        <v>94.58333333333333</v>
      </c>
      <c r="F18" s="12"/>
      <c r="G18" s="6">
        <f t="shared" si="1"/>
        <v>3972.5</v>
      </c>
      <c r="H18" s="13"/>
    </row>
    <row r="19" spans="1:8" ht="25.5">
      <c r="A19" s="11" t="s">
        <v>26</v>
      </c>
      <c r="B19" s="11" t="s">
        <v>27</v>
      </c>
      <c r="C19" s="6">
        <f>SUM(C20:C21)</f>
        <v>20</v>
      </c>
      <c r="D19" s="6">
        <f>SUM(D20:D21)</f>
        <v>0.1</v>
      </c>
      <c r="E19" s="13">
        <f t="shared" si="0"/>
        <v>0.5</v>
      </c>
      <c r="F19" s="6">
        <f>SUM(F20:F21)</f>
        <v>10.3</v>
      </c>
      <c r="G19" s="6">
        <f t="shared" si="1"/>
        <v>-10.200000000000001</v>
      </c>
      <c r="H19" s="13">
        <f t="shared" si="2"/>
        <v>0.9708737864077669</v>
      </c>
    </row>
    <row r="20" spans="1:8" ht="25.5">
      <c r="A20" s="11" t="s">
        <v>154</v>
      </c>
      <c r="B20" s="11" t="s">
        <v>27</v>
      </c>
      <c r="C20" s="6">
        <v>10</v>
      </c>
      <c r="D20" s="12"/>
      <c r="E20" s="13">
        <f t="shared" si="0"/>
        <v>0</v>
      </c>
      <c r="F20" s="12">
        <v>10.3</v>
      </c>
      <c r="G20" s="6">
        <f t="shared" si="1"/>
        <v>-10.3</v>
      </c>
      <c r="H20" s="13">
        <f t="shared" si="2"/>
        <v>0</v>
      </c>
    </row>
    <row r="21" spans="1:8" ht="38.25">
      <c r="A21" s="11" t="s">
        <v>155</v>
      </c>
      <c r="B21" s="11" t="s">
        <v>190</v>
      </c>
      <c r="C21" s="6">
        <v>10</v>
      </c>
      <c r="D21" s="12">
        <v>0.1</v>
      </c>
      <c r="E21" s="13">
        <f t="shared" si="0"/>
        <v>1</v>
      </c>
      <c r="F21" s="12"/>
      <c r="G21" s="6">
        <f t="shared" si="1"/>
        <v>0.1</v>
      </c>
      <c r="H21" s="13"/>
    </row>
    <row r="22" spans="1:8" ht="18.75" customHeight="1">
      <c r="A22" s="11" t="s">
        <v>28</v>
      </c>
      <c r="B22" s="7" t="s">
        <v>29</v>
      </c>
      <c r="C22" s="9">
        <f>SUM(C23:C24)</f>
        <v>11514</v>
      </c>
      <c r="D22" s="9">
        <f>SUM(D23:D24)</f>
        <v>2959.7</v>
      </c>
      <c r="E22" s="10">
        <f t="shared" si="0"/>
        <v>25.7052284175786</v>
      </c>
      <c r="F22" s="25">
        <f>SUM(F23:F24)</f>
        <v>4044.7</v>
      </c>
      <c r="G22" s="9">
        <f t="shared" si="1"/>
        <v>-1085</v>
      </c>
      <c r="H22" s="10">
        <f t="shared" si="2"/>
        <v>73.17477192375208</v>
      </c>
    </row>
    <row r="23" spans="1:8" ht="51">
      <c r="A23" s="11" t="s">
        <v>30</v>
      </c>
      <c r="B23" s="11" t="s">
        <v>31</v>
      </c>
      <c r="C23" s="6">
        <v>814</v>
      </c>
      <c r="D23" s="12">
        <v>635.6</v>
      </c>
      <c r="E23" s="13">
        <f t="shared" si="0"/>
        <v>78.08353808353809</v>
      </c>
      <c r="F23" s="12">
        <v>407.4</v>
      </c>
      <c r="G23" s="6">
        <f t="shared" si="1"/>
        <v>228.20000000000005</v>
      </c>
      <c r="H23" s="13">
        <f t="shared" si="2"/>
        <v>156.01374570446737</v>
      </c>
    </row>
    <row r="24" spans="1:8" ht="15" customHeight="1">
      <c r="A24" s="11" t="s">
        <v>32</v>
      </c>
      <c r="B24" s="11" t="s">
        <v>33</v>
      </c>
      <c r="C24" s="6">
        <f>SUM(C25:C26)</f>
        <v>10700</v>
      </c>
      <c r="D24" s="6">
        <f>SUM(D25:D26)</f>
        <v>2324.1</v>
      </c>
      <c r="E24" s="13">
        <f t="shared" si="0"/>
        <v>21.72056074766355</v>
      </c>
      <c r="F24" s="12">
        <f>SUM(F25:F26)</f>
        <v>3637.2999999999997</v>
      </c>
      <c r="G24" s="6">
        <f t="shared" si="1"/>
        <v>-1313.1999999999998</v>
      </c>
      <c r="H24" s="13">
        <f t="shared" si="2"/>
        <v>63.89629670359883</v>
      </c>
    </row>
    <row r="25" spans="1:8" ht="76.5">
      <c r="A25" s="11" t="s">
        <v>34</v>
      </c>
      <c r="B25" s="11" t="s">
        <v>35</v>
      </c>
      <c r="C25" s="6">
        <v>2000</v>
      </c>
      <c r="D25" s="12">
        <v>121.1</v>
      </c>
      <c r="E25" s="13">
        <f t="shared" si="0"/>
        <v>6.055</v>
      </c>
      <c r="F25" s="12">
        <v>1201.1</v>
      </c>
      <c r="G25" s="6">
        <f t="shared" si="1"/>
        <v>-1080</v>
      </c>
      <c r="H25" s="13">
        <f t="shared" si="2"/>
        <v>10.082424444259429</v>
      </c>
    </row>
    <row r="26" spans="1:8" ht="76.5">
      <c r="A26" s="11" t="s">
        <v>36</v>
      </c>
      <c r="B26" s="11" t="s">
        <v>37</v>
      </c>
      <c r="C26" s="6">
        <v>8700</v>
      </c>
      <c r="D26" s="12">
        <v>2203</v>
      </c>
      <c r="E26" s="13">
        <f t="shared" si="0"/>
        <v>25.32183908045977</v>
      </c>
      <c r="F26" s="12">
        <v>2436.2</v>
      </c>
      <c r="G26" s="6">
        <f t="shared" si="1"/>
        <v>-233.19999999999982</v>
      </c>
      <c r="H26" s="13">
        <f t="shared" si="2"/>
        <v>90.42771529431081</v>
      </c>
    </row>
    <row r="27" spans="1:8" ht="21" customHeight="1">
      <c r="A27" s="11" t="s">
        <v>38</v>
      </c>
      <c r="B27" s="7" t="s">
        <v>39</v>
      </c>
      <c r="C27" s="9">
        <f>SUM(C28+C29+C32)</f>
        <v>11209</v>
      </c>
      <c r="D27" s="9">
        <f>SUM(D28+D29+D32)</f>
        <v>2977.8</v>
      </c>
      <c r="E27" s="10">
        <f t="shared" si="0"/>
        <v>26.566152199125703</v>
      </c>
      <c r="F27" s="25">
        <f>SUM(F28:F29)</f>
        <v>1899.1</v>
      </c>
      <c r="G27" s="9">
        <f t="shared" si="1"/>
        <v>1078.7000000000003</v>
      </c>
      <c r="H27" s="10">
        <f t="shared" si="2"/>
        <v>156.80058975304092</v>
      </c>
    </row>
    <row r="28" spans="1:8" ht="76.5">
      <c r="A28" s="11" t="s">
        <v>40</v>
      </c>
      <c r="B28" s="11" t="s">
        <v>41</v>
      </c>
      <c r="C28" s="6">
        <v>2550</v>
      </c>
      <c r="D28" s="12">
        <v>846.3</v>
      </c>
      <c r="E28" s="13">
        <f t="shared" si="0"/>
        <v>33.188235294117646</v>
      </c>
      <c r="F28" s="12">
        <v>629.3</v>
      </c>
      <c r="G28" s="6">
        <f t="shared" si="1"/>
        <v>217</v>
      </c>
      <c r="H28" s="13">
        <f t="shared" si="2"/>
        <v>134.48275862068965</v>
      </c>
    </row>
    <row r="29" spans="1:8" ht="89.25">
      <c r="A29" s="11" t="s">
        <v>42</v>
      </c>
      <c r="B29" s="11" t="s">
        <v>198</v>
      </c>
      <c r="C29" s="6">
        <f>SUM(C30:C31)</f>
        <v>8654</v>
      </c>
      <c r="D29" s="6">
        <f>SUM(D30:D31)</f>
        <v>2131.5</v>
      </c>
      <c r="E29" s="13">
        <f t="shared" si="0"/>
        <v>24.630228795932517</v>
      </c>
      <c r="F29" s="12">
        <f>SUM(F30:F32)</f>
        <v>1269.8</v>
      </c>
      <c r="G29" s="6">
        <f t="shared" si="1"/>
        <v>861.7</v>
      </c>
      <c r="H29" s="13">
        <f t="shared" si="2"/>
        <v>167.86108048511576</v>
      </c>
    </row>
    <row r="30" spans="1:8" ht="20.25" customHeight="1">
      <c r="A30" s="11" t="s">
        <v>43</v>
      </c>
      <c r="B30" s="11"/>
      <c r="C30" s="6">
        <v>8005</v>
      </c>
      <c r="D30" s="12">
        <v>1962.8</v>
      </c>
      <c r="E30" s="13">
        <f t="shared" si="0"/>
        <v>24.519675202998126</v>
      </c>
      <c r="F30" s="12">
        <v>1216.3</v>
      </c>
      <c r="G30" s="6">
        <f t="shared" si="1"/>
        <v>746.5</v>
      </c>
      <c r="H30" s="13">
        <f t="shared" si="2"/>
        <v>161.37466085669655</v>
      </c>
    </row>
    <row r="31" spans="1:8" ht="19.5" customHeight="1">
      <c r="A31" s="11" t="s">
        <v>44</v>
      </c>
      <c r="B31" s="11"/>
      <c r="C31" s="6">
        <v>649</v>
      </c>
      <c r="D31" s="12">
        <v>168.7</v>
      </c>
      <c r="E31" s="13">
        <f t="shared" si="0"/>
        <v>25.993836671802775</v>
      </c>
      <c r="F31" s="12">
        <v>53.5</v>
      </c>
      <c r="G31" s="6">
        <f t="shared" si="1"/>
        <v>115.19999999999999</v>
      </c>
      <c r="H31" s="13">
        <f t="shared" si="2"/>
        <v>315.32710280373834</v>
      </c>
    </row>
    <row r="32" spans="1:8" ht="38.25">
      <c r="A32" s="11" t="s">
        <v>45</v>
      </c>
      <c r="B32" s="11" t="s">
        <v>46</v>
      </c>
      <c r="C32" s="6">
        <v>5</v>
      </c>
      <c r="D32" s="12"/>
      <c r="E32" s="13">
        <f t="shared" si="0"/>
        <v>0</v>
      </c>
      <c r="F32" s="12">
        <v>0</v>
      </c>
      <c r="G32" s="6">
        <f t="shared" si="1"/>
        <v>0</v>
      </c>
      <c r="H32" s="13"/>
    </row>
    <row r="33" spans="1:8" ht="38.25">
      <c r="A33" s="16" t="s">
        <v>168</v>
      </c>
      <c r="B33" s="14" t="s">
        <v>169</v>
      </c>
      <c r="C33" s="26">
        <f>SUM(C34:C35)</f>
        <v>0</v>
      </c>
      <c r="D33" s="26">
        <f>SUM(D34:D35)</f>
        <v>7.1</v>
      </c>
      <c r="E33" s="10"/>
      <c r="F33" s="25">
        <f>SUM(F34:F35)</f>
        <v>7.7</v>
      </c>
      <c r="G33" s="9">
        <f t="shared" si="1"/>
        <v>-0.6000000000000005</v>
      </c>
      <c r="H33" s="10">
        <f t="shared" si="2"/>
        <v>92.20779220779221</v>
      </c>
    </row>
    <row r="34" spans="1:8" ht="25.5">
      <c r="A34" s="16" t="s">
        <v>170</v>
      </c>
      <c r="B34" s="16" t="s">
        <v>171</v>
      </c>
      <c r="C34" s="12">
        <v>0</v>
      </c>
      <c r="D34" s="27">
        <v>7.1</v>
      </c>
      <c r="E34" s="10"/>
      <c r="F34" s="12">
        <v>7.7</v>
      </c>
      <c r="G34" s="6">
        <f t="shared" si="1"/>
        <v>-0.6000000000000005</v>
      </c>
      <c r="H34" s="13">
        <f t="shared" si="2"/>
        <v>92.20779220779221</v>
      </c>
    </row>
    <row r="35" spans="1:8" ht="25.5">
      <c r="A35" s="16" t="s">
        <v>172</v>
      </c>
      <c r="B35" s="16" t="s">
        <v>173</v>
      </c>
      <c r="C35" s="12">
        <v>0</v>
      </c>
      <c r="D35" s="27"/>
      <c r="E35" s="10"/>
      <c r="F35" s="12"/>
      <c r="G35" s="6">
        <f t="shared" si="1"/>
        <v>0</v>
      </c>
      <c r="H35" s="13"/>
    </row>
    <row r="36" spans="1:8" ht="51">
      <c r="A36" s="11" t="s">
        <v>47</v>
      </c>
      <c r="B36" s="7" t="s">
        <v>48</v>
      </c>
      <c r="C36" s="9">
        <f>SUM(C37:C40)</f>
        <v>14090</v>
      </c>
      <c r="D36" s="9">
        <f>SUM(D37:D40)</f>
        <v>4537.499999999999</v>
      </c>
      <c r="E36" s="10">
        <f t="shared" si="0"/>
        <v>32.20369056068132</v>
      </c>
      <c r="F36" s="25">
        <f>SUM(F37:F40)</f>
        <v>3591.3</v>
      </c>
      <c r="G36" s="9">
        <f t="shared" si="1"/>
        <v>946.1999999999989</v>
      </c>
      <c r="H36" s="10">
        <f t="shared" si="2"/>
        <v>126.3470052627182</v>
      </c>
    </row>
    <row r="37" spans="1:8" ht="89.25">
      <c r="A37" s="11" t="s">
        <v>49</v>
      </c>
      <c r="B37" s="11" t="s">
        <v>199</v>
      </c>
      <c r="C37" s="6">
        <v>9800</v>
      </c>
      <c r="D37" s="12">
        <v>1755.2</v>
      </c>
      <c r="E37" s="13">
        <f t="shared" si="0"/>
        <v>17.910204081632653</v>
      </c>
      <c r="F37" s="12">
        <v>2896.9</v>
      </c>
      <c r="G37" s="6">
        <f t="shared" si="1"/>
        <v>-1141.7</v>
      </c>
      <c r="H37" s="13">
        <f t="shared" si="2"/>
        <v>60.58890538161483</v>
      </c>
    </row>
    <row r="38" spans="1:8" ht="89.25">
      <c r="A38" s="11" t="s">
        <v>50</v>
      </c>
      <c r="B38" s="11" t="s">
        <v>200</v>
      </c>
      <c r="C38" s="6">
        <v>4010</v>
      </c>
      <c r="D38" s="12">
        <v>2759</v>
      </c>
      <c r="E38" s="13">
        <f t="shared" si="0"/>
        <v>68.80299251870325</v>
      </c>
      <c r="F38" s="12">
        <v>679.2</v>
      </c>
      <c r="G38" s="6">
        <f t="shared" si="1"/>
        <v>2079.8</v>
      </c>
      <c r="H38" s="13">
        <f t="shared" si="2"/>
        <v>406.2131919905771</v>
      </c>
    </row>
    <row r="39" spans="1:8" ht="51">
      <c r="A39" s="11" t="s">
        <v>51</v>
      </c>
      <c r="B39" s="11" t="s">
        <v>52</v>
      </c>
      <c r="C39" s="6">
        <v>30</v>
      </c>
      <c r="D39" s="12">
        <v>14.4</v>
      </c>
      <c r="E39" s="13">
        <f t="shared" si="0"/>
        <v>48</v>
      </c>
      <c r="F39" s="12">
        <v>9.7</v>
      </c>
      <c r="G39" s="6">
        <f t="shared" si="1"/>
        <v>4.700000000000001</v>
      </c>
      <c r="H39" s="13">
        <f t="shared" si="2"/>
        <v>148.4536082474227</v>
      </c>
    </row>
    <row r="40" spans="1:8" ht="89.25">
      <c r="A40" s="11" t="s">
        <v>53</v>
      </c>
      <c r="B40" s="11" t="s">
        <v>54</v>
      </c>
      <c r="C40" s="6">
        <v>250</v>
      </c>
      <c r="D40" s="12">
        <v>8.9</v>
      </c>
      <c r="E40" s="13">
        <f t="shared" si="0"/>
        <v>3.56</v>
      </c>
      <c r="F40" s="12">
        <v>5.5</v>
      </c>
      <c r="G40" s="6">
        <f t="shared" si="1"/>
        <v>3.4000000000000004</v>
      </c>
      <c r="H40" s="13">
        <f t="shared" si="2"/>
        <v>161.8181818181818</v>
      </c>
    </row>
    <row r="41" spans="1:8" ht="25.5">
      <c r="A41" s="11" t="s">
        <v>55</v>
      </c>
      <c r="B41" s="7" t="s">
        <v>56</v>
      </c>
      <c r="C41" s="9">
        <f>SUM(C42)</f>
        <v>2017</v>
      </c>
      <c r="D41" s="9">
        <f>SUM(D42)</f>
        <v>574.4</v>
      </c>
      <c r="E41" s="10">
        <f t="shared" si="0"/>
        <v>28.477937530986615</v>
      </c>
      <c r="F41" s="9">
        <f>SUM(F42)</f>
        <v>492.3</v>
      </c>
      <c r="G41" s="9">
        <f t="shared" si="1"/>
        <v>82.09999999999997</v>
      </c>
      <c r="H41" s="10">
        <f t="shared" si="2"/>
        <v>116.67682307536055</v>
      </c>
    </row>
    <row r="42" spans="1:8" ht="25.5">
      <c r="A42" s="11" t="s">
        <v>57</v>
      </c>
      <c r="B42" s="11" t="s">
        <v>58</v>
      </c>
      <c r="C42" s="6">
        <v>2017</v>
      </c>
      <c r="D42" s="12">
        <v>574.4</v>
      </c>
      <c r="E42" s="13">
        <f t="shared" si="0"/>
        <v>28.477937530986615</v>
      </c>
      <c r="F42" s="12">
        <v>492.3</v>
      </c>
      <c r="G42" s="6">
        <f t="shared" si="1"/>
        <v>82.09999999999997</v>
      </c>
      <c r="H42" s="13">
        <f t="shared" si="2"/>
        <v>116.67682307536055</v>
      </c>
    </row>
    <row r="43" spans="1:8" ht="38.25">
      <c r="A43" s="11" t="s">
        <v>59</v>
      </c>
      <c r="B43" s="7" t="s">
        <v>60</v>
      </c>
      <c r="C43" s="9">
        <f>SUM(C44:C46)</f>
        <v>34719</v>
      </c>
      <c r="D43" s="9">
        <f>SUM(D44:D46)</f>
        <v>7951.1</v>
      </c>
      <c r="E43" s="10">
        <f t="shared" si="0"/>
        <v>22.901293240012674</v>
      </c>
      <c r="F43" s="25">
        <f>SUM(F44:F46)</f>
        <v>6983.7</v>
      </c>
      <c r="G43" s="9">
        <f t="shared" si="1"/>
        <v>967.4000000000005</v>
      </c>
      <c r="H43" s="10">
        <f t="shared" si="2"/>
        <v>113.8522559674671</v>
      </c>
    </row>
    <row r="44" spans="1:8" ht="25.5">
      <c r="A44" s="11" t="s">
        <v>157</v>
      </c>
      <c r="B44" s="11" t="s">
        <v>61</v>
      </c>
      <c r="C44" s="6">
        <v>14</v>
      </c>
      <c r="D44" s="12">
        <v>3.4</v>
      </c>
      <c r="E44" s="13">
        <f t="shared" si="0"/>
        <v>24.285714285714285</v>
      </c>
      <c r="F44" s="12">
        <v>3.4</v>
      </c>
      <c r="G44" s="6">
        <f t="shared" si="1"/>
        <v>0</v>
      </c>
      <c r="H44" s="13">
        <f t="shared" si="2"/>
        <v>100</v>
      </c>
    </row>
    <row r="45" spans="1:8" ht="25.5">
      <c r="A45" s="11" t="s">
        <v>212</v>
      </c>
      <c r="B45" s="11" t="s">
        <v>213</v>
      </c>
      <c r="C45" s="6"/>
      <c r="D45" s="12">
        <v>127.1</v>
      </c>
      <c r="E45" s="13"/>
      <c r="F45" s="12"/>
      <c r="G45" s="6"/>
      <c r="H45" s="13"/>
    </row>
    <row r="46" spans="1:8" ht="25.5">
      <c r="A46" s="11" t="s">
        <v>62</v>
      </c>
      <c r="B46" s="11" t="s">
        <v>63</v>
      </c>
      <c r="C46" s="6">
        <v>34705</v>
      </c>
      <c r="D46" s="12">
        <v>7820.6</v>
      </c>
      <c r="E46" s="13">
        <f t="shared" si="0"/>
        <v>22.53450511453681</v>
      </c>
      <c r="F46" s="12">
        <v>6980.3</v>
      </c>
      <c r="G46" s="6">
        <f t="shared" si="1"/>
        <v>840.3000000000002</v>
      </c>
      <c r="H46" s="13">
        <f t="shared" si="2"/>
        <v>112.03816454880162</v>
      </c>
    </row>
    <row r="47" spans="1:8" ht="25.5">
      <c r="A47" s="7" t="s">
        <v>64</v>
      </c>
      <c r="B47" s="7" t="s">
        <v>65</v>
      </c>
      <c r="C47" s="9">
        <f>SUM(C48:C50)</f>
        <v>2000</v>
      </c>
      <c r="D47" s="9">
        <f>SUM(D48:D50)</f>
        <v>750.3</v>
      </c>
      <c r="E47" s="10">
        <f t="shared" si="0"/>
        <v>37.515</v>
      </c>
      <c r="F47" s="25">
        <f>SUM(F48:F50)</f>
        <v>1481.6</v>
      </c>
      <c r="G47" s="9">
        <f t="shared" si="1"/>
        <v>-731.3</v>
      </c>
      <c r="H47" s="10">
        <f t="shared" si="2"/>
        <v>50.64119870410367</v>
      </c>
    </row>
    <row r="48" spans="1:8" ht="25.5">
      <c r="A48" s="11" t="s">
        <v>191</v>
      </c>
      <c r="B48" s="11" t="s">
        <v>192</v>
      </c>
      <c r="C48" s="6"/>
      <c r="D48" s="6">
        <v>24</v>
      </c>
      <c r="E48" s="13"/>
      <c r="F48" s="12">
        <v>6</v>
      </c>
      <c r="G48" s="6">
        <f t="shared" si="1"/>
        <v>18</v>
      </c>
      <c r="H48" s="13">
        <f t="shared" si="2"/>
        <v>400</v>
      </c>
    </row>
    <row r="49" spans="1:8" ht="89.25">
      <c r="A49" s="11" t="s">
        <v>66</v>
      </c>
      <c r="B49" s="11" t="s">
        <v>201</v>
      </c>
      <c r="C49" s="6">
        <v>1200</v>
      </c>
      <c r="D49" s="12">
        <v>435.7</v>
      </c>
      <c r="E49" s="13">
        <f t="shared" si="0"/>
        <v>36.30833333333333</v>
      </c>
      <c r="F49" s="12">
        <v>1050.6</v>
      </c>
      <c r="G49" s="6">
        <f t="shared" si="1"/>
        <v>-614.8999999999999</v>
      </c>
      <c r="H49" s="13">
        <f t="shared" si="2"/>
        <v>41.47154007233962</v>
      </c>
    </row>
    <row r="50" spans="1:8" ht="51">
      <c r="A50" s="11" t="s">
        <v>67</v>
      </c>
      <c r="B50" s="11" t="s">
        <v>68</v>
      </c>
      <c r="C50" s="6">
        <v>800</v>
      </c>
      <c r="D50" s="12">
        <v>290.6</v>
      </c>
      <c r="E50" s="13">
        <f t="shared" si="0"/>
        <v>36.325</v>
      </c>
      <c r="F50" s="12">
        <v>425</v>
      </c>
      <c r="G50" s="6">
        <f t="shared" si="1"/>
        <v>-134.39999999999998</v>
      </c>
      <c r="H50" s="13">
        <f t="shared" si="2"/>
        <v>68.3764705882353</v>
      </c>
    </row>
    <row r="51" spans="1:8" ht="25.5">
      <c r="A51" s="11" t="s">
        <v>69</v>
      </c>
      <c r="B51" s="7" t="s">
        <v>70</v>
      </c>
      <c r="C51" s="9">
        <f>SUM(C52:C62)</f>
        <v>9386</v>
      </c>
      <c r="D51" s="9">
        <f>SUM(D52:D62)</f>
        <v>1950.4</v>
      </c>
      <c r="E51" s="10">
        <f t="shared" si="0"/>
        <v>20.779884935009587</v>
      </c>
      <c r="F51" s="25">
        <f>SUM(F52:F62)</f>
        <v>2169.1</v>
      </c>
      <c r="G51" s="9">
        <f t="shared" si="1"/>
        <v>-218.69999999999982</v>
      </c>
      <c r="H51" s="10">
        <f t="shared" si="2"/>
        <v>89.91747729473053</v>
      </c>
    </row>
    <row r="52" spans="1:8" ht="76.5">
      <c r="A52" s="11" t="s">
        <v>71</v>
      </c>
      <c r="B52" s="11" t="s">
        <v>72</v>
      </c>
      <c r="C52" s="6">
        <v>47</v>
      </c>
      <c r="D52" s="12">
        <v>16.4</v>
      </c>
      <c r="E52" s="13">
        <f t="shared" si="0"/>
        <v>34.89361702127659</v>
      </c>
      <c r="F52" s="12">
        <v>2.3</v>
      </c>
      <c r="G52" s="6">
        <f t="shared" si="1"/>
        <v>14.099999999999998</v>
      </c>
      <c r="H52" s="13">
        <f t="shared" si="2"/>
        <v>713.0434782608695</v>
      </c>
    </row>
    <row r="53" spans="1:8" ht="63.75">
      <c r="A53" s="11" t="s">
        <v>73</v>
      </c>
      <c r="B53" s="11" t="s">
        <v>74</v>
      </c>
      <c r="C53" s="6">
        <v>70</v>
      </c>
      <c r="D53" s="12">
        <v>8.5</v>
      </c>
      <c r="E53" s="13">
        <f t="shared" si="0"/>
        <v>12.142857142857142</v>
      </c>
      <c r="F53" s="12">
        <v>16.5</v>
      </c>
      <c r="G53" s="6">
        <f t="shared" si="1"/>
        <v>-8</v>
      </c>
      <c r="H53" s="13">
        <f t="shared" si="2"/>
        <v>51.515151515151516</v>
      </c>
    </row>
    <row r="54" spans="1:8" ht="63.75">
      <c r="A54" s="11" t="s">
        <v>75</v>
      </c>
      <c r="B54" s="11" t="s">
        <v>76</v>
      </c>
      <c r="C54" s="6">
        <v>37</v>
      </c>
      <c r="D54" s="12">
        <v>30</v>
      </c>
      <c r="E54" s="13">
        <f t="shared" si="0"/>
        <v>81.08108108108108</v>
      </c>
      <c r="F54" s="12">
        <v>6.7</v>
      </c>
      <c r="G54" s="6">
        <f t="shared" si="1"/>
        <v>23.3</v>
      </c>
      <c r="H54" s="13">
        <f t="shared" si="2"/>
        <v>447.76119402985074</v>
      </c>
    </row>
    <row r="55" spans="1:8" ht="76.5">
      <c r="A55" s="11" t="s">
        <v>214</v>
      </c>
      <c r="B55" s="11" t="s">
        <v>215</v>
      </c>
      <c r="C55" s="6"/>
      <c r="D55" s="12">
        <v>3</v>
      </c>
      <c r="E55" s="13"/>
      <c r="F55" s="12"/>
      <c r="G55" s="6"/>
      <c r="H55" s="13"/>
    </row>
    <row r="56" spans="1:8" ht="63.75">
      <c r="A56" s="11" t="s">
        <v>77</v>
      </c>
      <c r="B56" s="11" t="s">
        <v>78</v>
      </c>
      <c r="C56" s="6">
        <v>50</v>
      </c>
      <c r="D56" s="12">
        <v>8.4</v>
      </c>
      <c r="E56" s="13">
        <f t="shared" si="0"/>
        <v>16.8</v>
      </c>
      <c r="F56" s="12">
        <v>9.3</v>
      </c>
      <c r="G56" s="6">
        <f t="shared" si="1"/>
        <v>-0.9000000000000004</v>
      </c>
      <c r="H56" s="13">
        <f t="shared" si="2"/>
        <v>90.32258064516128</v>
      </c>
    </row>
    <row r="57" spans="1:8" ht="63.75">
      <c r="A57" s="11" t="s">
        <v>193</v>
      </c>
      <c r="B57" s="11" t="s">
        <v>78</v>
      </c>
      <c r="C57" s="6"/>
      <c r="D57" s="12">
        <v>4.1</v>
      </c>
      <c r="E57" s="13"/>
      <c r="F57" s="12"/>
      <c r="G57" s="6">
        <f t="shared" si="1"/>
        <v>4.1</v>
      </c>
      <c r="H57" s="13"/>
    </row>
    <row r="58" spans="1:8" ht="25.5">
      <c r="A58" s="11" t="s">
        <v>79</v>
      </c>
      <c r="B58" s="11" t="s">
        <v>80</v>
      </c>
      <c r="C58" s="6">
        <v>31</v>
      </c>
      <c r="D58" s="12">
        <v>1</v>
      </c>
      <c r="E58" s="13">
        <f t="shared" si="0"/>
        <v>3.225806451612903</v>
      </c>
      <c r="F58" s="12">
        <v>9.5</v>
      </c>
      <c r="G58" s="6">
        <f t="shared" si="1"/>
        <v>-8.5</v>
      </c>
      <c r="H58" s="13">
        <f t="shared" si="2"/>
        <v>10.526315789473685</v>
      </c>
    </row>
    <row r="59" spans="1:8" ht="63.75">
      <c r="A59" s="11" t="s">
        <v>81</v>
      </c>
      <c r="B59" s="11" t="s">
        <v>82</v>
      </c>
      <c r="C59" s="6">
        <v>460</v>
      </c>
      <c r="D59" s="12">
        <v>37</v>
      </c>
      <c r="E59" s="13">
        <f t="shared" si="0"/>
        <v>8.043478260869565</v>
      </c>
      <c r="F59" s="12">
        <v>63.8</v>
      </c>
      <c r="G59" s="6">
        <f t="shared" si="1"/>
        <v>-26.799999999999997</v>
      </c>
      <c r="H59" s="13">
        <f t="shared" si="2"/>
        <v>57.993730407523515</v>
      </c>
    </row>
    <row r="60" spans="1:8" ht="38.25">
      <c r="A60" s="11" t="s">
        <v>83</v>
      </c>
      <c r="B60" s="11" t="s">
        <v>84</v>
      </c>
      <c r="C60" s="6">
        <v>7145</v>
      </c>
      <c r="D60" s="12">
        <v>1430.1</v>
      </c>
      <c r="E60" s="13">
        <f t="shared" si="0"/>
        <v>20.015395381385584</v>
      </c>
      <c r="F60" s="12">
        <v>1331.1</v>
      </c>
      <c r="G60" s="6">
        <f t="shared" si="1"/>
        <v>99</v>
      </c>
      <c r="H60" s="13">
        <f t="shared" si="2"/>
        <v>107.43745774171738</v>
      </c>
    </row>
    <row r="61" spans="1:8" ht="63.75">
      <c r="A61" s="11" t="s">
        <v>156</v>
      </c>
      <c r="B61" s="11" t="s">
        <v>85</v>
      </c>
      <c r="C61" s="6">
        <v>68</v>
      </c>
      <c r="D61" s="12"/>
      <c r="E61" s="13">
        <f t="shared" si="0"/>
        <v>0</v>
      </c>
      <c r="F61" s="12">
        <v>0</v>
      </c>
      <c r="G61" s="6">
        <f t="shared" si="1"/>
        <v>0</v>
      </c>
      <c r="H61" s="13">
        <v>0</v>
      </c>
    </row>
    <row r="62" spans="1:8" ht="38.25">
      <c r="A62" s="11" t="s">
        <v>86</v>
      </c>
      <c r="B62" s="11" t="s">
        <v>87</v>
      </c>
      <c r="C62" s="6">
        <f>SUM(C64:C71)</f>
        <v>1478</v>
      </c>
      <c r="D62" s="6">
        <f>SUM(D64:D71)</f>
        <v>411.9</v>
      </c>
      <c r="E62" s="13">
        <f t="shared" si="0"/>
        <v>27.86874154262517</v>
      </c>
      <c r="F62" s="12">
        <f>SUM(F64:F71)</f>
        <v>729.9</v>
      </c>
      <c r="G62" s="6">
        <f t="shared" si="1"/>
        <v>-318</v>
      </c>
      <c r="H62" s="13">
        <f t="shared" si="2"/>
        <v>56.43238799835594</v>
      </c>
    </row>
    <row r="63" spans="1:8" ht="12.75">
      <c r="A63" s="11"/>
      <c r="B63" s="11" t="s">
        <v>88</v>
      </c>
      <c r="C63" s="6"/>
      <c r="D63" s="12"/>
      <c r="E63" s="13"/>
      <c r="F63" s="12"/>
      <c r="G63" s="6"/>
      <c r="H63" s="13"/>
    </row>
    <row r="64" spans="1:8" ht="14.25" customHeight="1">
      <c r="A64" s="11" t="s">
        <v>89</v>
      </c>
      <c r="B64" s="11"/>
      <c r="C64" s="6">
        <v>60</v>
      </c>
      <c r="D64" s="12">
        <v>2.7</v>
      </c>
      <c r="E64" s="13">
        <f t="shared" si="0"/>
        <v>4.5</v>
      </c>
      <c r="F64" s="12">
        <v>373.7</v>
      </c>
      <c r="G64" s="6">
        <f t="shared" si="1"/>
        <v>-371</v>
      </c>
      <c r="H64" s="13">
        <f t="shared" si="2"/>
        <v>0.7225046829007226</v>
      </c>
    </row>
    <row r="65" spans="1:8" ht="15" customHeight="1">
      <c r="A65" s="11" t="s">
        <v>90</v>
      </c>
      <c r="B65" s="11"/>
      <c r="C65" s="6">
        <v>10</v>
      </c>
      <c r="D65" s="12">
        <v>0</v>
      </c>
      <c r="E65" s="13">
        <f t="shared" si="0"/>
        <v>0</v>
      </c>
      <c r="F65" s="12">
        <v>0</v>
      </c>
      <c r="G65" s="6">
        <f t="shared" si="1"/>
        <v>0</v>
      </c>
      <c r="H65" s="13"/>
    </row>
    <row r="66" spans="1:8" ht="11.25" customHeight="1">
      <c r="A66" s="11" t="s">
        <v>91</v>
      </c>
      <c r="B66" s="11"/>
      <c r="C66" s="6">
        <v>50</v>
      </c>
      <c r="D66" s="12">
        <v>25.4</v>
      </c>
      <c r="E66" s="13">
        <f t="shared" si="0"/>
        <v>50.8</v>
      </c>
      <c r="F66" s="12">
        <v>6.6</v>
      </c>
      <c r="G66" s="6">
        <f t="shared" si="1"/>
        <v>18.799999999999997</v>
      </c>
      <c r="H66" s="13">
        <f t="shared" si="2"/>
        <v>384.8484848484849</v>
      </c>
    </row>
    <row r="67" spans="1:8" ht="15.75" customHeight="1">
      <c r="A67" s="11" t="s">
        <v>174</v>
      </c>
      <c r="B67" s="11"/>
      <c r="C67" s="6">
        <v>0</v>
      </c>
      <c r="D67" s="12">
        <v>10.4</v>
      </c>
      <c r="E67" s="13"/>
      <c r="F67" s="12">
        <v>0</v>
      </c>
      <c r="G67" s="6">
        <f t="shared" si="1"/>
        <v>10.4</v>
      </c>
      <c r="H67" s="13"/>
    </row>
    <row r="68" spans="1:8" ht="13.5" customHeight="1">
      <c r="A68" s="11" t="s">
        <v>92</v>
      </c>
      <c r="B68" s="11"/>
      <c r="C68" s="6">
        <v>4</v>
      </c>
      <c r="D68" s="12">
        <v>0.5</v>
      </c>
      <c r="E68" s="13">
        <f t="shared" si="0"/>
        <v>12.5</v>
      </c>
      <c r="F68" s="12">
        <v>0.5</v>
      </c>
      <c r="G68" s="6">
        <f t="shared" si="1"/>
        <v>0</v>
      </c>
      <c r="H68" s="13">
        <f t="shared" si="2"/>
        <v>100</v>
      </c>
    </row>
    <row r="69" spans="1:8" ht="15" customHeight="1">
      <c r="A69" s="11" t="s">
        <v>93</v>
      </c>
      <c r="B69" s="11"/>
      <c r="C69" s="6">
        <v>4</v>
      </c>
      <c r="D69" s="12">
        <v>10.5</v>
      </c>
      <c r="E69" s="13">
        <f t="shared" si="0"/>
        <v>262.5</v>
      </c>
      <c r="F69" s="12">
        <v>0</v>
      </c>
      <c r="G69" s="6">
        <f t="shared" si="1"/>
        <v>10.5</v>
      </c>
      <c r="H69" s="13"/>
    </row>
    <row r="70" spans="1:8" ht="14.25" customHeight="1">
      <c r="A70" s="11" t="s">
        <v>94</v>
      </c>
      <c r="B70" s="11"/>
      <c r="C70" s="6">
        <v>600</v>
      </c>
      <c r="D70" s="12">
        <v>235.5</v>
      </c>
      <c r="E70" s="13">
        <f t="shared" si="0"/>
        <v>39.25</v>
      </c>
      <c r="F70" s="12">
        <v>180.7</v>
      </c>
      <c r="G70" s="6">
        <f t="shared" si="1"/>
        <v>54.80000000000001</v>
      </c>
      <c r="H70" s="13">
        <f t="shared" si="2"/>
        <v>130.32650802434975</v>
      </c>
    </row>
    <row r="71" spans="1:8" ht="15.75" customHeight="1">
      <c r="A71" s="11" t="s">
        <v>95</v>
      </c>
      <c r="B71" s="11"/>
      <c r="C71" s="6">
        <v>750</v>
      </c>
      <c r="D71" s="12">
        <v>126.9</v>
      </c>
      <c r="E71" s="13">
        <f>SUM(D71*100/C71)</f>
        <v>16.92</v>
      </c>
      <c r="F71" s="12">
        <v>168.4</v>
      </c>
      <c r="G71" s="6">
        <f t="shared" si="1"/>
        <v>-41.5</v>
      </c>
      <c r="H71" s="13">
        <f t="shared" si="2"/>
        <v>75.3562945368171</v>
      </c>
    </row>
    <row r="72" spans="1:8" ht="14.25" customHeight="1">
      <c r="A72" s="16" t="s">
        <v>175</v>
      </c>
      <c r="B72" s="14" t="s">
        <v>176</v>
      </c>
      <c r="C72" s="15">
        <f>SUM(C73)</f>
        <v>0</v>
      </c>
      <c r="D72" s="15">
        <f>SUM(D73)</f>
        <v>92.9</v>
      </c>
      <c r="E72" s="15">
        <f>SUM(E73)</f>
        <v>0</v>
      </c>
      <c r="F72" s="15">
        <f>SUM(F73)</f>
        <v>1661.2</v>
      </c>
      <c r="G72" s="9">
        <f aca="true" t="shared" si="3" ref="G72:G122">SUM(D72-F72)</f>
        <v>-1568.3</v>
      </c>
      <c r="H72" s="10">
        <f>SUM(D72*100/F72)</f>
        <v>5.59234288466169</v>
      </c>
    </row>
    <row r="73" spans="1:8" ht="12.75" customHeight="1">
      <c r="A73" s="16" t="s">
        <v>177</v>
      </c>
      <c r="B73" s="16"/>
      <c r="C73" s="12">
        <f>SUM(C74:C79)</f>
        <v>0</v>
      </c>
      <c r="D73" s="12">
        <f>SUM(D74:D79)</f>
        <v>92.9</v>
      </c>
      <c r="E73" s="12">
        <f>SUM(E74:E79)</f>
        <v>0</v>
      </c>
      <c r="F73" s="12">
        <f>SUM(F74:F79)</f>
        <v>1661.2</v>
      </c>
      <c r="G73" s="6">
        <f t="shared" si="3"/>
        <v>-1568.3</v>
      </c>
      <c r="H73" s="13">
        <f aca="true" t="shared" si="4" ref="H73:H79">SUM(D73*100/F73)</f>
        <v>5.59234288466169</v>
      </c>
    </row>
    <row r="74" spans="1:8" ht="13.5" customHeight="1">
      <c r="A74" s="16" t="s">
        <v>184</v>
      </c>
      <c r="B74" s="16"/>
      <c r="C74" s="17"/>
      <c r="D74" s="18">
        <v>8</v>
      </c>
      <c r="E74" s="10"/>
      <c r="F74" s="12">
        <v>102</v>
      </c>
      <c r="G74" s="6">
        <f t="shared" si="3"/>
        <v>-94</v>
      </c>
      <c r="H74" s="13">
        <f t="shared" si="4"/>
        <v>7.8431372549019605</v>
      </c>
    </row>
    <row r="75" spans="1:8" ht="14.25" customHeight="1">
      <c r="A75" s="16" t="s">
        <v>179</v>
      </c>
      <c r="B75" s="16"/>
      <c r="C75" s="17"/>
      <c r="D75" s="18">
        <v>0</v>
      </c>
      <c r="E75" s="10"/>
      <c r="F75" s="12">
        <v>979.5</v>
      </c>
      <c r="G75" s="6">
        <f t="shared" si="3"/>
        <v>-979.5</v>
      </c>
      <c r="H75" s="13">
        <f t="shared" si="4"/>
        <v>0</v>
      </c>
    </row>
    <row r="76" spans="1:8" ht="12.75" customHeight="1">
      <c r="A76" s="16" t="s">
        <v>180</v>
      </c>
      <c r="B76" s="16"/>
      <c r="C76" s="17"/>
      <c r="D76" s="18">
        <v>0</v>
      </c>
      <c r="E76" s="10"/>
      <c r="F76" s="12">
        <v>0</v>
      </c>
      <c r="G76" s="6">
        <f t="shared" si="3"/>
        <v>0</v>
      </c>
      <c r="H76" s="13"/>
    </row>
    <row r="77" spans="1:8" ht="14.25" customHeight="1">
      <c r="A77" s="16" t="s">
        <v>181</v>
      </c>
      <c r="B77" s="16"/>
      <c r="C77" s="17"/>
      <c r="D77" s="18">
        <v>0</v>
      </c>
      <c r="E77" s="10"/>
      <c r="F77" s="12">
        <v>13</v>
      </c>
      <c r="G77" s="6">
        <f t="shared" si="3"/>
        <v>-13</v>
      </c>
      <c r="H77" s="13">
        <f t="shared" si="4"/>
        <v>0</v>
      </c>
    </row>
    <row r="78" spans="1:8" ht="11.25" customHeight="1">
      <c r="A78" s="16" t="s">
        <v>182</v>
      </c>
      <c r="B78" s="16"/>
      <c r="C78" s="17"/>
      <c r="D78" s="18">
        <v>18.6</v>
      </c>
      <c r="E78" s="10"/>
      <c r="F78" s="12">
        <v>564</v>
      </c>
      <c r="G78" s="6">
        <f t="shared" si="3"/>
        <v>-545.4</v>
      </c>
      <c r="H78" s="13">
        <f t="shared" si="4"/>
        <v>3.297872340425532</v>
      </c>
    </row>
    <row r="79" spans="1:8" ht="13.5" customHeight="1">
      <c r="A79" s="16" t="s">
        <v>183</v>
      </c>
      <c r="B79" s="16"/>
      <c r="C79" s="17"/>
      <c r="D79" s="18">
        <v>66.3</v>
      </c>
      <c r="E79" s="10"/>
      <c r="F79" s="12">
        <v>2.7</v>
      </c>
      <c r="G79" s="6">
        <f t="shared" si="3"/>
        <v>63.599999999999994</v>
      </c>
      <c r="H79" s="13">
        <f t="shared" si="4"/>
        <v>2455.555555555555</v>
      </c>
    </row>
    <row r="80" spans="1:8" ht="51">
      <c r="A80" s="16" t="s">
        <v>209</v>
      </c>
      <c r="B80" s="16" t="s">
        <v>210</v>
      </c>
      <c r="C80" s="17"/>
      <c r="D80" s="18"/>
      <c r="E80" s="10"/>
      <c r="F80" s="12">
        <v>-56.4</v>
      </c>
      <c r="G80" s="6">
        <f t="shared" si="3"/>
        <v>56.4</v>
      </c>
      <c r="H80" s="10"/>
    </row>
    <row r="81" spans="1:8" ht="22.5" customHeight="1">
      <c r="A81" s="11" t="s">
        <v>96</v>
      </c>
      <c r="B81" s="7" t="s">
        <v>97</v>
      </c>
      <c r="C81" s="19">
        <f>SUM(C82+C115+C118)</f>
        <v>410033.9</v>
      </c>
      <c r="D81" s="19">
        <f>SUM(D82+D115+D118)</f>
        <v>98168.813354</v>
      </c>
      <c r="E81" s="10">
        <f aca="true" t="shared" si="5" ref="E81:E122">SUM(D81*100/C81)</f>
        <v>23.941633448844108</v>
      </c>
      <c r="F81" s="19">
        <f>SUM(F82+F115+F118)</f>
        <v>66789.5</v>
      </c>
      <c r="G81" s="19">
        <f t="shared" si="3"/>
        <v>31379.313353999998</v>
      </c>
      <c r="H81" s="10">
        <f>SUM(D81*100/F81)</f>
        <v>146.98240494987985</v>
      </c>
    </row>
    <row r="82" spans="1:8" ht="31.5" customHeight="1">
      <c r="A82" s="11" t="s">
        <v>98</v>
      </c>
      <c r="B82" s="11" t="s">
        <v>99</v>
      </c>
      <c r="C82" s="20">
        <f>SUM(C83+C85+C103+C111)</f>
        <v>409908.9</v>
      </c>
      <c r="D82" s="20">
        <f>SUM(D83+D85+D103+D111)</f>
        <v>99908.2</v>
      </c>
      <c r="E82" s="13">
        <f t="shared" si="5"/>
        <v>24.37326928007662</v>
      </c>
      <c r="F82" s="12">
        <f>SUM(F83+F85+F103+F111)</f>
        <v>66732.6</v>
      </c>
      <c r="G82" s="20">
        <f t="shared" si="3"/>
        <v>33175.59999999999</v>
      </c>
      <c r="H82" s="13">
        <f>SUM(D82*100/F82)</f>
        <v>149.71423262393492</v>
      </c>
    </row>
    <row r="83" spans="1:8" ht="12.75">
      <c r="A83" s="4" t="s">
        <v>100</v>
      </c>
      <c r="B83" s="7" t="s">
        <v>101</v>
      </c>
      <c r="C83" s="9">
        <f>SUM(C84)</f>
        <v>86709</v>
      </c>
      <c r="D83" s="9">
        <f>SUM(D84)</f>
        <v>21678</v>
      </c>
      <c r="E83" s="10">
        <f t="shared" si="5"/>
        <v>25.000864962114658</v>
      </c>
      <c r="F83" s="9">
        <f>SUM(F84)</f>
        <v>9315</v>
      </c>
      <c r="G83" s="9">
        <f t="shared" si="3"/>
        <v>12363</v>
      </c>
      <c r="H83" s="10">
        <f>SUM(D83*100/F83)</f>
        <v>232.72141706924316</v>
      </c>
    </row>
    <row r="84" spans="1:8" ht="25.5">
      <c r="A84" s="4" t="s">
        <v>158</v>
      </c>
      <c r="B84" s="11" t="s">
        <v>102</v>
      </c>
      <c r="C84" s="6">
        <v>86709</v>
      </c>
      <c r="D84" s="12">
        <v>21678</v>
      </c>
      <c r="E84" s="13">
        <f t="shared" si="5"/>
        <v>25.000864962114658</v>
      </c>
      <c r="F84" s="12">
        <v>9315</v>
      </c>
      <c r="G84" s="6">
        <f t="shared" si="3"/>
        <v>12363</v>
      </c>
      <c r="H84" s="13">
        <f>SUM(D84*100/F84)</f>
        <v>232.72141706924316</v>
      </c>
    </row>
    <row r="85" spans="1:8" ht="12.75">
      <c r="A85" s="4" t="s">
        <v>159</v>
      </c>
      <c r="B85" s="7" t="s">
        <v>103</v>
      </c>
      <c r="C85" s="9">
        <f>SUM(C86:C92)</f>
        <v>75142</v>
      </c>
      <c r="D85" s="9">
        <f>SUM(D86:D92)</f>
        <v>12021</v>
      </c>
      <c r="E85" s="10">
        <f t="shared" si="5"/>
        <v>15.99771100050571</v>
      </c>
      <c r="F85" s="9">
        <f>SUM(F86:F92)</f>
        <v>6452</v>
      </c>
      <c r="G85" s="9">
        <f t="shared" si="3"/>
        <v>5569</v>
      </c>
      <c r="H85" s="10">
        <f>SUM(D85*100/F85)</f>
        <v>186.31432114073155</v>
      </c>
    </row>
    <row r="86" spans="1:8" ht="38.25">
      <c r="A86" s="4" t="s">
        <v>211</v>
      </c>
      <c r="B86" s="11" t="s">
        <v>105</v>
      </c>
      <c r="C86" s="6">
        <v>1613.9</v>
      </c>
      <c r="D86" s="12"/>
      <c r="E86" s="13">
        <f t="shared" si="5"/>
        <v>0</v>
      </c>
      <c r="F86" s="12">
        <v>0</v>
      </c>
      <c r="G86" s="6">
        <f t="shared" si="3"/>
        <v>0</v>
      </c>
      <c r="H86" s="10"/>
    </row>
    <row r="87" spans="1:8" ht="76.5">
      <c r="A87" s="4" t="s">
        <v>106</v>
      </c>
      <c r="B87" s="11" t="s">
        <v>107</v>
      </c>
      <c r="C87" s="6">
        <v>3195</v>
      </c>
      <c r="D87" s="12">
        <v>798</v>
      </c>
      <c r="E87" s="13">
        <f t="shared" si="5"/>
        <v>24.976525821596244</v>
      </c>
      <c r="F87" s="12">
        <v>720</v>
      </c>
      <c r="G87" s="6">
        <f t="shared" si="3"/>
        <v>78</v>
      </c>
      <c r="H87" s="10"/>
    </row>
    <row r="88" spans="1:8" ht="51">
      <c r="A88" s="4" t="s">
        <v>108</v>
      </c>
      <c r="B88" s="11" t="s">
        <v>109</v>
      </c>
      <c r="C88" s="6">
        <v>18435</v>
      </c>
      <c r="D88" s="12"/>
      <c r="E88" s="13">
        <f t="shared" si="5"/>
        <v>0</v>
      </c>
      <c r="F88" s="12">
        <v>0</v>
      </c>
      <c r="G88" s="6">
        <f t="shared" si="3"/>
        <v>0</v>
      </c>
      <c r="H88" s="10"/>
    </row>
    <row r="89" spans="1:8" ht="38.25">
      <c r="A89" s="4" t="s">
        <v>108</v>
      </c>
      <c r="B89" s="11" t="s">
        <v>110</v>
      </c>
      <c r="C89" s="6">
        <v>8000</v>
      </c>
      <c r="D89" s="12"/>
      <c r="E89" s="13">
        <f t="shared" si="5"/>
        <v>0</v>
      </c>
      <c r="F89" s="12">
        <v>0</v>
      </c>
      <c r="G89" s="6">
        <f t="shared" si="3"/>
        <v>0</v>
      </c>
      <c r="H89" s="10"/>
    </row>
    <row r="90" spans="1:8" ht="51">
      <c r="A90" s="4" t="s">
        <v>111</v>
      </c>
      <c r="B90" s="11" t="s">
        <v>112</v>
      </c>
      <c r="C90" s="6">
        <v>1440</v>
      </c>
      <c r="D90" s="12"/>
      <c r="E90" s="13">
        <f t="shared" si="5"/>
        <v>0</v>
      </c>
      <c r="F90" s="12">
        <v>0</v>
      </c>
      <c r="G90" s="6">
        <f t="shared" si="3"/>
        <v>0</v>
      </c>
      <c r="H90" s="13"/>
    </row>
    <row r="91" spans="1:8" ht="51">
      <c r="A91" s="4" t="s">
        <v>111</v>
      </c>
      <c r="B91" s="11" t="s">
        <v>113</v>
      </c>
      <c r="C91" s="6">
        <v>970.4</v>
      </c>
      <c r="D91" s="12"/>
      <c r="E91" s="13">
        <f t="shared" si="5"/>
        <v>0</v>
      </c>
      <c r="F91" s="12">
        <v>0</v>
      </c>
      <c r="G91" s="6">
        <f t="shared" si="3"/>
        <v>0</v>
      </c>
      <c r="H91" s="13"/>
    </row>
    <row r="92" spans="1:8" ht="25.5">
      <c r="A92" s="4" t="s">
        <v>114</v>
      </c>
      <c r="B92" s="7" t="s">
        <v>160</v>
      </c>
      <c r="C92" s="6">
        <f>SUM(C93:C102)</f>
        <v>41487.7</v>
      </c>
      <c r="D92" s="6">
        <f>SUM(D93:D102)</f>
        <v>11223</v>
      </c>
      <c r="E92" s="13">
        <f t="shared" si="5"/>
        <v>27.05139113520393</v>
      </c>
      <c r="F92" s="6">
        <f>SUM(F93:F102)</f>
        <v>5732</v>
      </c>
      <c r="G92" s="6">
        <f t="shared" si="3"/>
        <v>5491</v>
      </c>
      <c r="H92" s="13">
        <f>SUM(D92*100/F92)</f>
        <v>195.79553384508026</v>
      </c>
    </row>
    <row r="93" spans="1:8" ht="51">
      <c r="A93" s="4" t="s">
        <v>216</v>
      </c>
      <c r="B93" s="11" t="s">
        <v>120</v>
      </c>
      <c r="C93" s="6">
        <v>507</v>
      </c>
      <c r="D93" s="12">
        <v>126</v>
      </c>
      <c r="E93" s="13">
        <f t="shared" si="5"/>
        <v>24.85207100591716</v>
      </c>
      <c r="F93" s="12">
        <v>0</v>
      </c>
      <c r="G93" s="6">
        <f t="shared" si="3"/>
        <v>126</v>
      </c>
      <c r="H93" s="13"/>
    </row>
    <row r="94" spans="1:8" ht="38.25">
      <c r="A94" s="4" t="s">
        <v>115</v>
      </c>
      <c r="B94" s="11" t="s">
        <v>116</v>
      </c>
      <c r="C94" s="6">
        <v>60</v>
      </c>
      <c r="D94" s="12"/>
      <c r="E94" s="13">
        <f t="shared" si="5"/>
        <v>0</v>
      </c>
      <c r="F94" s="12">
        <v>0</v>
      </c>
      <c r="G94" s="6">
        <f t="shared" si="3"/>
        <v>0</v>
      </c>
      <c r="H94" s="13"/>
    </row>
    <row r="95" spans="1:8" ht="51">
      <c r="A95" s="4" t="s">
        <v>115</v>
      </c>
      <c r="B95" s="11" t="s">
        <v>126</v>
      </c>
      <c r="C95" s="6">
        <v>7334</v>
      </c>
      <c r="D95" s="12"/>
      <c r="E95" s="13">
        <f t="shared" si="5"/>
        <v>0</v>
      </c>
      <c r="F95" s="12">
        <v>0</v>
      </c>
      <c r="G95" s="6">
        <f t="shared" si="3"/>
        <v>0</v>
      </c>
      <c r="H95" s="13"/>
    </row>
    <row r="96" spans="1:8" ht="25.5">
      <c r="A96" s="4" t="s">
        <v>115</v>
      </c>
      <c r="B96" s="11" t="s">
        <v>128</v>
      </c>
      <c r="C96" s="6">
        <v>48.7</v>
      </c>
      <c r="D96" s="12"/>
      <c r="E96" s="13">
        <f t="shared" si="5"/>
        <v>0</v>
      </c>
      <c r="F96" s="12">
        <v>0</v>
      </c>
      <c r="G96" s="6">
        <f t="shared" si="3"/>
        <v>0</v>
      </c>
      <c r="H96" s="13"/>
    </row>
    <row r="97" spans="1:8" ht="38.25">
      <c r="A97" s="4" t="s">
        <v>117</v>
      </c>
      <c r="B97" s="11" t="s">
        <v>118</v>
      </c>
      <c r="C97" s="6">
        <v>22023</v>
      </c>
      <c r="D97" s="12">
        <v>9625</v>
      </c>
      <c r="E97" s="13">
        <f t="shared" si="5"/>
        <v>43.70430913136266</v>
      </c>
      <c r="F97" s="12">
        <v>5450</v>
      </c>
      <c r="G97" s="6">
        <f t="shared" si="3"/>
        <v>4175</v>
      </c>
      <c r="H97" s="13">
        <f>SUM(D97*100/F97)</f>
        <v>176.60550458715596</v>
      </c>
    </row>
    <row r="98" spans="1:8" ht="38.25">
      <c r="A98" s="4" t="s">
        <v>117</v>
      </c>
      <c r="B98" s="11" t="s">
        <v>122</v>
      </c>
      <c r="C98" s="6">
        <v>2180</v>
      </c>
      <c r="D98" s="12"/>
      <c r="E98" s="13">
        <f t="shared" si="5"/>
        <v>0</v>
      </c>
      <c r="F98" s="12">
        <v>0</v>
      </c>
      <c r="G98" s="6">
        <f t="shared" si="3"/>
        <v>0</v>
      </c>
      <c r="H98" s="13"/>
    </row>
    <row r="99" spans="1:8" ht="25.5">
      <c r="A99" s="4" t="s">
        <v>117</v>
      </c>
      <c r="B99" s="11" t="s">
        <v>123</v>
      </c>
      <c r="C99" s="6">
        <v>6500</v>
      </c>
      <c r="D99" s="12"/>
      <c r="E99" s="13">
        <f t="shared" si="5"/>
        <v>0</v>
      </c>
      <c r="F99" s="12">
        <v>0</v>
      </c>
      <c r="G99" s="6">
        <f t="shared" si="3"/>
        <v>0</v>
      </c>
      <c r="H99" s="13"/>
    </row>
    <row r="100" spans="1:8" ht="216.75">
      <c r="A100" s="4" t="s">
        <v>121</v>
      </c>
      <c r="B100" s="11" t="s">
        <v>5</v>
      </c>
      <c r="C100" s="6">
        <v>1817</v>
      </c>
      <c r="D100" s="12">
        <v>654</v>
      </c>
      <c r="E100" s="13">
        <f t="shared" si="5"/>
        <v>35.993395707209686</v>
      </c>
      <c r="F100" s="12">
        <v>282</v>
      </c>
      <c r="G100" s="6">
        <f t="shared" si="3"/>
        <v>372</v>
      </c>
      <c r="H100" s="13">
        <f>SUM(D100*100/F100)</f>
        <v>231.91489361702128</v>
      </c>
    </row>
    <row r="101" spans="1:8" ht="89.25">
      <c r="A101" s="4" t="s">
        <v>121</v>
      </c>
      <c r="B101" s="11" t="s">
        <v>127</v>
      </c>
      <c r="C101" s="6">
        <v>200</v>
      </c>
      <c r="D101" s="12"/>
      <c r="E101" s="13">
        <f t="shared" si="5"/>
        <v>0</v>
      </c>
      <c r="F101" s="12">
        <v>0</v>
      </c>
      <c r="G101" s="6">
        <f t="shared" si="3"/>
        <v>0</v>
      </c>
      <c r="H101" s="13"/>
    </row>
    <row r="102" spans="1:8" ht="51">
      <c r="A102" s="4" t="s">
        <v>124</v>
      </c>
      <c r="B102" s="11" t="s">
        <v>125</v>
      </c>
      <c r="C102" s="6">
        <v>818</v>
      </c>
      <c r="D102" s="12">
        <v>818</v>
      </c>
      <c r="E102" s="13">
        <f t="shared" si="5"/>
        <v>100</v>
      </c>
      <c r="F102" s="12">
        <v>0</v>
      </c>
      <c r="G102" s="6">
        <f t="shared" si="3"/>
        <v>818</v>
      </c>
      <c r="H102" s="13"/>
    </row>
    <row r="103" spans="1:8" ht="12.75">
      <c r="A103" s="4" t="s">
        <v>129</v>
      </c>
      <c r="B103" s="7" t="s">
        <v>130</v>
      </c>
      <c r="C103" s="9">
        <f>SUM(C104:C110)</f>
        <v>247656.9</v>
      </c>
      <c r="D103" s="19">
        <f>SUM(D104:D110)</f>
        <v>66110.2</v>
      </c>
      <c r="E103" s="10">
        <f t="shared" si="5"/>
        <v>26.694269370245692</v>
      </c>
      <c r="F103" s="19">
        <f>SUM(F104:F110)</f>
        <v>50713.6</v>
      </c>
      <c r="G103" s="19">
        <f t="shared" si="3"/>
        <v>15396.599999999999</v>
      </c>
      <c r="H103" s="10">
        <f>SUM(D103*100/F103)</f>
        <v>130.35990345784958</v>
      </c>
    </row>
    <row r="104" spans="1:8" ht="63.75">
      <c r="A104" s="4" t="s">
        <v>131</v>
      </c>
      <c r="B104" s="11" t="s">
        <v>132</v>
      </c>
      <c r="C104" s="6">
        <v>10789</v>
      </c>
      <c r="D104" s="21">
        <v>5260.7</v>
      </c>
      <c r="E104" s="13">
        <f t="shared" si="5"/>
        <v>48.75984799332654</v>
      </c>
      <c r="F104" s="12">
        <v>3133</v>
      </c>
      <c r="G104" s="20">
        <f t="shared" si="3"/>
        <v>2127.7</v>
      </c>
      <c r="H104" s="13">
        <f>SUM(D104*100/F104)</f>
        <v>167.91254388764762</v>
      </c>
    </row>
    <row r="105" spans="1:8" ht="63.75">
      <c r="A105" s="4" t="s">
        <v>133</v>
      </c>
      <c r="B105" s="11" t="s">
        <v>134</v>
      </c>
      <c r="C105" s="6">
        <v>553.1</v>
      </c>
      <c r="D105" s="12"/>
      <c r="E105" s="13">
        <f t="shared" si="5"/>
        <v>0</v>
      </c>
      <c r="F105" s="12"/>
      <c r="G105" s="6">
        <f t="shared" si="3"/>
        <v>0</v>
      </c>
      <c r="H105" s="13"/>
    </row>
    <row r="106" spans="1:8" ht="89.25">
      <c r="A106" s="4" t="s">
        <v>135</v>
      </c>
      <c r="B106" s="11" t="s">
        <v>136</v>
      </c>
      <c r="C106" s="6">
        <v>3246.8</v>
      </c>
      <c r="D106" s="12"/>
      <c r="E106" s="13">
        <f t="shared" si="5"/>
        <v>0</v>
      </c>
      <c r="F106" s="12"/>
      <c r="G106" s="6">
        <f t="shared" si="3"/>
        <v>0</v>
      </c>
      <c r="H106" s="13"/>
    </row>
    <row r="107" spans="1:8" ht="63.75">
      <c r="A107" s="4" t="s">
        <v>137</v>
      </c>
      <c r="B107" s="11" t="s">
        <v>138</v>
      </c>
      <c r="C107" s="6">
        <v>16084</v>
      </c>
      <c r="D107" s="21">
        <v>3550.5</v>
      </c>
      <c r="E107" s="13">
        <f t="shared" si="5"/>
        <v>22.074732653568763</v>
      </c>
      <c r="F107" s="12">
        <v>4294.6</v>
      </c>
      <c r="G107" s="20">
        <f t="shared" si="3"/>
        <v>-744.1000000000004</v>
      </c>
      <c r="H107" s="13">
        <f aca="true" t="shared" si="6" ref="H107:H117">SUM(D107*100/F107)</f>
        <v>82.6735900898803</v>
      </c>
    </row>
    <row r="108" spans="1:8" ht="89.25">
      <c r="A108" s="4" t="s">
        <v>139</v>
      </c>
      <c r="B108" s="11" t="s">
        <v>140</v>
      </c>
      <c r="C108" s="6">
        <v>155</v>
      </c>
      <c r="D108" s="12">
        <v>39</v>
      </c>
      <c r="E108" s="13">
        <f t="shared" si="5"/>
        <v>25.161290322580644</v>
      </c>
      <c r="F108" s="12">
        <v>40</v>
      </c>
      <c r="G108" s="6">
        <f t="shared" si="3"/>
        <v>-1</v>
      </c>
      <c r="H108" s="13">
        <f t="shared" si="6"/>
        <v>97.5</v>
      </c>
    </row>
    <row r="109" spans="1:8" ht="76.5">
      <c r="A109" s="4" t="s">
        <v>139</v>
      </c>
      <c r="B109" s="11" t="s">
        <v>141</v>
      </c>
      <c r="C109" s="6">
        <v>50156</v>
      </c>
      <c r="D109" s="21">
        <v>19828</v>
      </c>
      <c r="E109" s="13">
        <f t="shared" si="5"/>
        <v>39.532658106707075</v>
      </c>
      <c r="F109" s="12">
        <v>13319</v>
      </c>
      <c r="G109" s="13">
        <f t="shared" si="3"/>
        <v>6509</v>
      </c>
      <c r="H109" s="13">
        <f t="shared" si="6"/>
        <v>148.87003528793454</v>
      </c>
    </row>
    <row r="110" spans="1:8" ht="204">
      <c r="A110" s="4" t="s">
        <v>142</v>
      </c>
      <c r="B110" s="11" t="s">
        <v>6</v>
      </c>
      <c r="C110" s="6">
        <v>166673</v>
      </c>
      <c r="D110" s="12">
        <v>37432</v>
      </c>
      <c r="E110" s="13">
        <f t="shared" si="5"/>
        <v>22.45834658282985</v>
      </c>
      <c r="F110" s="12">
        <v>29927</v>
      </c>
      <c r="G110" s="6">
        <f t="shared" si="3"/>
        <v>7505</v>
      </c>
      <c r="H110" s="13">
        <f t="shared" si="6"/>
        <v>125.0776890433388</v>
      </c>
    </row>
    <row r="111" spans="1:8" ht="12.75">
      <c r="A111" s="4" t="s">
        <v>143</v>
      </c>
      <c r="B111" s="7" t="s">
        <v>144</v>
      </c>
      <c r="C111" s="9">
        <f>SUM(C112:C114)</f>
        <v>401</v>
      </c>
      <c r="D111" s="9">
        <f>SUM(D112:D114)</f>
        <v>99</v>
      </c>
      <c r="E111" s="10">
        <f t="shared" si="5"/>
        <v>24.688279301745634</v>
      </c>
      <c r="F111" s="9">
        <f>SUM(F112:F114)</f>
        <v>252</v>
      </c>
      <c r="G111" s="9">
        <f t="shared" si="3"/>
        <v>-153</v>
      </c>
      <c r="H111" s="10">
        <f t="shared" si="6"/>
        <v>39.285714285714285</v>
      </c>
    </row>
    <row r="112" spans="1:8" ht="89.25">
      <c r="A112" s="4" t="s">
        <v>145</v>
      </c>
      <c r="B112" s="11" t="s">
        <v>146</v>
      </c>
      <c r="C112" s="6">
        <v>349</v>
      </c>
      <c r="D112" s="12">
        <v>87</v>
      </c>
      <c r="E112" s="13">
        <f t="shared" si="5"/>
        <v>24.92836676217765</v>
      </c>
      <c r="F112" s="12">
        <v>90</v>
      </c>
      <c r="G112" s="6">
        <f t="shared" si="3"/>
        <v>-3</v>
      </c>
      <c r="H112" s="13">
        <f t="shared" si="6"/>
        <v>96.66666666666667</v>
      </c>
    </row>
    <row r="113" spans="1:8" ht="89.25">
      <c r="A113" s="4" t="s">
        <v>145</v>
      </c>
      <c r="B113" s="11" t="s">
        <v>202</v>
      </c>
      <c r="C113" s="6">
        <v>52</v>
      </c>
      <c r="D113" s="12">
        <v>12</v>
      </c>
      <c r="E113" s="13">
        <f t="shared" si="5"/>
        <v>23.076923076923077</v>
      </c>
      <c r="F113" s="12">
        <v>11</v>
      </c>
      <c r="G113" s="6">
        <f t="shared" si="3"/>
        <v>1</v>
      </c>
      <c r="H113" s="13">
        <f t="shared" si="6"/>
        <v>109.0909090909091</v>
      </c>
    </row>
    <row r="114" spans="1:8" ht="127.5">
      <c r="A114" s="5" t="s">
        <v>204</v>
      </c>
      <c r="B114" s="16" t="s">
        <v>203</v>
      </c>
      <c r="C114" s="6"/>
      <c r="D114" s="12"/>
      <c r="E114" s="13"/>
      <c r="F114" s="12">
        <v>151</v>
      </c>
      <c r="G114" s="6">
        <f t="shared" si="3"/>
        <v>-151</v>
      </c>
      <c r="H114" s="13">
        <f t="shared" si="6"/>
        <v>0</v>
      </c>
    </row>
    <row r="115" spans="1:8" ht="25.5">
      <c r="A115" s="4" t="s">
        <v>147</v>
      </c>
      <c r="B115" s="7" t="s">
        <v>148</v>
      </c>
      <c r="C115" s="9">
        <f>SUM(C116:C117)</f>
        <v>125</v>
      </c>
      <c r="D115" s="9">
        <f>SUM(D116:D117)</f>
        <v>45.2</v>
      </c>
      <c r="E115" s="10">
        <f t="shared" si="5"/>
        <v>36.16</v>
      </c>
      <c r="F115" s="25">
        <f>SUM(F116:F117)</f>
        <v>56.9</v>
      </c>
      <c r="G115" s="9">
        <f t="shared" si="3"/>
        <v>-11.699999999999996</v>
      </c>
      <c r="H115" s="10">
        <f t="shared" si="6"/>
        <v>79.43760984182776</v>
      </c>
    </row>
    <row r="116" spans="1:8" ht="25.5">
      <c r="A116" s="4" t="s">
        <v>149</v>
      </c>
      <c r="B116" s="11" t="s">
        <v>148</v>
      </c>
      <c r="C116" s="6"/>
      <c r="D116" s="12"/>
      <c r="E116" s="10"/>
      <c r="F116" s="12">
        <v>7</v>
      </c>
      <c r="G116" s="9">
        <f t="shared" si="3"/>
        <v>-7</v>
      </c>
      <c r="H116" s="13">
        <f t="shared" si="6"/>
        <v>0</v>
      </c>
    </row>
    <row r="117" spans="1:8" ht="25.5">
      <c r="A117" s="4" t="s">
        <v>150</v>
      </c>
      <c r="B117" s="11" t="s">
        <v>148</v>
      </c>
      <c r="C117" s="6">
        <v>125</v>
      </c>
      <c r="D117" s="12">
        <v>45.2</v>
      </c>
      <c r="E117" s="13">
        <f t="shared" si="5"/>
        <v>36.16</v>
      </c>
      <c r="F117" s="12">
        <v>49.9</v>
      </c>
      <c r="G117" s="6">
        <f t="shared" si="3"/>
        <v>-4.699999999999996</v>
      </c>
      <c r="H117" s="13">
        <f t="shared" si="6"/>
        <v>90.5811623246493</v>
      </c>
    </row>
    <row r="118" spans="1:8" ht="51">
      <c r="A118" s="4" t="s">
        <v>186</v>
      </c>
      <c r="B118" s="7" t="s">
        <v>187</v>
      </c>
      <c r="C118" s="22">
        <f>SUM(C119:C121)</f>
        <v>0</v>
      </c>
      <c r="D118" s="22">
        <f>SUM(D119:D121)</f>
        <v>-1784.586646</v>
      </c>
      <c r="E118" s="10"/>
      <c r="F118" s="12"/>
      <c r="G118" s="9">
        <f t="shared" si="3"/>
        <v>-1784.586646</v>
      </c>
      <c r="H118" s="10"/>
    </row>
    <row r="119" spans="1:8" ht="12.75">
      <c r="A119" s="4" t="s">
        <v>188</v>
      </c>
      <c r="B119" s="11"/>
      <c r="C119" s="6"/>
      <c r="D119" s="21">
        <v>-1652.4</v>
      </c>
      <c r="E119" s="10"/>
      <c r="F119" s="12"/>
      <c r="G119" s="6">
        <f t="shared" si="3"/>
        <v>-1652.4</v>
      </c>
      <c r="H119" s="10"/>
    </row>
    <row r="120" spans="1:8" ht="12.75">
      <c r="A120" s="4" t="s">
        <v>189</v>
      </c>
      <c r="B120" s="11"/>
      <c r="C120" s="6"/>
      <c r="D120" s="21">
        <v>-13.886646</v>
      </c>
      <c r="E120" s="10"/>
      <c r="F120" s="12"/>
      <c r="G120" s="13">
        <f t="shared" si="3"/>
        <v>-13.886646</v>
      </c>
      <c r="H120" s="10"/>
    </row>
    <row r="121" spans="1:8" ht="12.75">
      <c r="A121" s="4" t="s">
        <v>194</v>
      </c>
      <c r="B121" s="11"/>
      <c r="C121" s="6"/>
      <c r="D121" s="21">
        <v>-118.3</v>
      </c>
      <c r="E121" s="10"/>
      <c r="F121" s="12"/>
      <c r="G121" s="6">
        <f t="shared" si="3"/>
        <v>-118.3</v>
      </c>
      <c r="H121" s="10"/>
    </row>
    <row r="122" spans="1:8" ht="12.75">
      <c r="A122" s="8"/>
      <c r="B122" s="7" t="s">
        <v>151</v>
      </c>
      <c r="C122" s="28">
        <f>SUM(C5+C81)</f>
        <v>821007.9</v>
      </c>
      <c r="D122" s="28">
        <f>SUM(D81+D5)</f>
        <v>186766.213354</v>
      </c>
      <c r="E122" s="10">
        <f t="shared" si="5"/>
        <v>22.748406361741463</v>
      </c>
      <c r="F122" s="25">
        <f>SUM(F81+F5)</f>
        <v>150489.40000000002</v>
      </c>
      <c r="G122" s="19">
        <f t="shared" si="3"/>
        <v>36276.81335399998</v>
      </c>
      <c r="H122" s="10">
        <f>SUM(D122*100/F122)</f>
        <v>124.10589274327626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PageLayoutView="0" workbookViewId="0" topLeftCell="A1">
      <selection activeCell="B131" sqref="B131"/>
    </sheetView>
  </sheetViews>
  <sheetFormatPr defaultColWidth="9.00390625" defaultRowHeight="12.75"/>
  <cols>
    <col min="1" max="1" width="25.125" style="0" customWidth="1"/>
    <col min="2" max="2" width="39.75390625" style="0" bestFit="1" customWidth="1"/>
    <col min="3" max="3" width="12.00390625" style="0" customWidth="1"/>
    <col min="4" max="4" width="11.875" style="0" customWidth="1"/>
    <col min="5" max="5" width="11.625" style="0" customWidth="1"/>
    <col min="6" max="6" width="10.375" style="24" customWidth="1"/>
    <col min="7" max="8" width="9.125" style="24" customWidth="1"/>
  </cols>
  <sheetData>
    <row r="1" spans="1:5" ht="54" customHeight="1">
      <c r="A1" s="1"/>
      <c r="B1" s="41" t="s">
        <v>221</v>
      </c>
      <c r="C1" s="41"/>
      <c r="D1" s="2"/>
      <c r="E1" s="2"/>
    </row>
    <row r="2" spans="1:5" ht="12.75">
      <c r="A2" s="1"/>
      <c r="B2" s="3"/>
      <c r="C2" s="3"/>
      <c r="D2" s="2"/>
      <c r="E2" s="2"/>
    </row>
    <row r="3" spans="1:6" ht="12.75">
      <c r="A3" s="1"/>
      <c r="B3" s="1"/>
      <c r="C3" s="1"/>
      <c r="D3" s="2"/>
      <c r="E3" s="2"/>
      <c r="F3" s="2" t="s">
        <v>164</v>
      </c>
    </row>
    <row r="4" spans="1:8" ht="76.5">
      <c r="A4" s="6" t="s">
        <v>161</v>
      </c>
      <c r="B4" s="4" t="s">
        <v>162</v>
      </c>
      <c r="C4" s="6" t="s">
        <v>218</v>
      </c>
      <c r="D4" s="6" t="s">
        <v>217</v>
      </c>
      <c r="E4" s="6" t="s">
        <v>207</v>
      </c>
      <c r="F4" s="6" t="s">
        <v>219</v>
      </c>
      <c r="G4" s="6" t="s">
        <v>220</v>
      </c>
      <c r="H4" s="6" t="s">
        <v>205</v>
      </c>
    </row>
    <row r="5" spans="1:8" ht="18.75" customHeight="1">
      <c r="A5" s="11" t="s">
        <v>7</v>
      </c>
      <c r="B5" s="8" t="s">
        <v>8</v>
      </c>
      <c r="C5" s="9">
        <f>SUM(C6+C15+C22+C27+C33+C36+C41+C43+C47+C52+C73)</f>
        <v>410974</v>
      </c>
      <c r="D5" s="9">
        <f>SUM(D6+D15+D22+D27+D33+D36+D41+D43+D47+D52+D73)</f>
        <v>121016.39999999998</v>
      </c>
      <c r="E5" s="10">
        <f aca="true" t="shared" si="0" ref="E5:E69">SUM(D5*100/C5)</f>
        <v>29.446242341364655</v>
      </c>
      <c r="F5" s="9">
        <f>SUM(F6+F15+F22+F27+F33+F36+F41+F43+F47+F52+F73+F81)</f>
        <v>117164.6</v>
      </c>
      <c r="G5" s="9">
        <f aca="true" t="shared" si="1" ref="G5:G69">SUM(D5-F5)</f>
        <v>3851.799999999974</v>
      </c>
      <c r="H5" s="10">
        <f>SUM(D5*100/F5)</f>
        <v>103.28751175696411</v>
      </c>
    </row>
    <row r="6" spans="1:8" ht="14.25" customHeight="1">
      <c r="A6" s="11" t="s">
        <v>9</v>
      </c>
      <c r="B6" s="8" t="s">
        <v>10</v>
      </c>
      <c r="C6" s="9">
        <f>SUM(C7)</f>
        <v>309566</v>
      </c>
      <c r="D6" s="9">
        <f>SUM(D7)</f>
        <v>83121.39999999998</v>
      </c>
      <c r="E6" s="10">
        <f t="shared" si="0"/>
        <v>26.850946163338346</v>
      </c>
      <c r="F6" s="9">
        <f>SUM(F7)</f>
        <v>79408.1</v>
      </c>
      <c r="G6" s="9">
        <f t="shared" si="1"/>
        <v>3713.299999999974</v>
      </c>
      <c r="H6" s="10">
        <f aca="true" t="shared" si="2" ref="H6:H72">SUM(D6*100/F6)</f>
        <v>104.67622320644868</v>
      </c>
    </row>
    <row r="7" spans="1:8" ht="19.5" customHeight="1">
      <c r="A7" s="11" t="s">
        <v>11</v>
      </c>
      <c r="B7" s="8" t="s">
        <v>12</v>
      </c>
      <c r="C7" s="9">
        <f>SUM(C8:C14)</f>
        <v>309566</v>
      </c>
      <c r="D7" s="9">
        <f>SUM(D8:D14)</f>
        <v>83121.39999999998</v>
      </c>
      <c r="E7" s="10">
        <f t="shared" si="0"/>
        <v>26.850946163338346</v>
      </c>
      <c r="F7" s="9">
        <f>SUM(F8:F14)</f>
        <v>79408.1</v>
      </c>
      <c r="G7" s="9">
        <f t="shared" si="1"/>
        <v>3713.299999999974</v>
      </c>
      <c r="H7" s="10">
        <f t="shared" si="2"/>
        <v>104.67622320644868</v>
      </c>
    </row>
    <row r="8" spans="1:8" ht="63.75">
      <c r="A8" s="11" t="s">
        <v>13</v>
      </c>
      <c r="B8" s="11" t="s">
        <v>14</v>
      </c>
      <c r="C8" s="6">
        <v>4049</v>
      </c>
      <c r="D8" s="12">
        <v>417.9</v>
      </c>
      <c r="E8" s="13">
        <f t="shared" si="0"/>
        <v>10.321066930106198</v>
      </c>
      <c r="F8" s="12">
        <v>505.8</v>
      </c>
      <c r="G8" s="6">
        <f t="shared" si="1"/>
        <v>-87.90000000000003</v>
      </c>
      <c r="H8" s="13">
        <f t="shared" si="2"/>
        <v>82.62158956109134</v>
      </c>
    </row>
    <row r="9" spans="1:8" ht="89.25">
      <c r="A9" s="11" t="s">
        <v>15</v>
      </c>
      <c r="B9" s="11" t="s">
        <v>195</v>
      </c>
      <c r="C9" s="6">
        <v>304495</v>
      </c>
      <c r="D9" s="12">
        <v>82440</v>
      </c>
      <c r="E9" s="13">
        <f t="shared" si="0"/>
        <v>27.07433619599665</v>
      </c>
      <c r="F9" s="12">
        <v>78762.4</v>
      </c>
      <c r="G9" s="6">
        <f t="shared" si="1"/>
        <v>3677.600000000006</v>
      </c>
      <c r="H9" s="13">
        <f t="shared" si="2"/>
        <v>104.66923303505227</v>
      </c>
    </row>
    <row r="10" spans="1:8" ht="89.25">
      <c r="A10" s="11" t="s">
        <v>16</v>
      </c>
      <c r="B10" s="11" t="s">
        <v>196</v>
      </c>
      <c r="C10" s="6">
        <v>781</v>
      </c>
      <c r="D10" s="12">
        <v>163.9</v>
      </c>
      <c r="E10" s="13">
        <f t="shared" si="0"/>
        <v>20.985915492957748</v>
      </c>
      <c r="F10" s="12">
        <v>110.3</v>
      </c>
      <c r="G10" s="6">
        <f t="shared" si="1"/>
        <v>53.60000000000001</v>
      </c>
      <c r="H10" s="13">
        <f t="shared" si="2"/>
        <v>148.5947416137806</v>
      </c>
    </row>
    <row r="11" spans="1:8" ht="51">
      <c r="A11" s="11" t="s">
        <v>17</v>
      </c>
      <c r="B11" s="11" t="s">
        <v>18</v>
      </c>
      <c r="C11" s="6">
        <v>107</v>
      </c>
      <c r="D11" s="12">
        <v>19.5</v>
      </c>
      <c r="E11" s="13">
        <f t="shared" si="0"/>
        <v>18.22429906542056</v>
      </c>
      <c r="F11" s="12">
        <v>15.8</v>
      </c>
      <c r="G11" s="6">
        <f t="shared" si="1"/>
        <v>3.6999999999999993</v>
      </c>
      <c r="H11" s="13">
        <f t="shared" si="2"/>
        <v>123.41772151898734</v>
      </c>
    </row>
    <row r="12" spans="1:8" ht="105" customHeight="1">
      <c r="A12" s="11" t="s">
        <v>19</v>
      </c>
      <c r="B12" s="11" t="s">
        <v>224</v>
      </c>
      <c r="C12" s="6">
        <v>48</v>
      </c>
      <c r="D12" s="12">
        <v>12.9</v>
      </c>
      <c r="E12" s="13">
        <f t="shared" si="0"/>
        <v>26.875</v>
      </c>
      <c r="F12" s="12">
        <v>13.8</v>
      </c>
      <c r="G12" s="6">
        <f t="shared" si="1"/>
        <v>-0.9000000000000004</v>
      </c>
      <c r="H12" s="13">
        <f t="shared" si="2"/>
        <v>93.47826086956522</v>
      </c>
    </row>
    <row r="13" spans="1:8" ht="89.25">
      <c r="A13" s="11" t="s">
        <v>20</v>
      </c>
      <c r="B13" s="11" t="s">
        <v>21</v>
      </c>
      <c r="C13" s="6"/>
      <c r="D13" s="12"/>
      <c r="E13" s="13"/>
      <c r="F13" s="12"/>
      <c r="G13" s="6">
        <f t="shared" si="1"/>
        <v>0</v>
      </c>
      <c r="H13" s="13"/>
    </row>
    <row r="14" spans="1:8" ht="63.75">
      <c r="A14" s="11" t="s">
        <v>165</v>
      </c>
      <c r="B14" s="11" t="s">
        <v>166</v>
      </c>
      <c r="C14" s="6">
        <v>86</v>
      </c>
      <c r="D14" s="12">
        <v>67.2</v>
      </c>
      <c r="E14" s="13">
        <f t="shared" si="0"/>
        <v>78.13953488372093</v>
      </c>
      <c r="F14" s="12"/>
      <c r="G14" s="6">
        <f t="shared" si="1"/>
        <v>67.2</v>
      </c>
      <c r="H14" s="13"/>
    </row>
    <row r="15" spans="1:8" ht="18.75" customHeight="1">
      <c r="A15" s="11" t="s">
        <v>22</v>
      </c>
      <c r="B15" s="7" t="s">
        <v>23</v>
      </c>
      <c r="C15" s="9">
        <f>SUM(C16+C19)</f>
        <v>16473</v>
      </c>
      <c r="D15" s="9">
        <f>SUM(D16+D19)</f>
        <v>7925.400000000001</v>
      </c>
      <c r="E15" s="10">
        <f t="shared" si="0"/>
        <v>48.11145510835913</v>
      </c>
      <c r="F15" s="25">
        <f>SUM(F16+F19)</f>
        <v>7267.7</v>
      </c>
      <c r="G15" s="9">
        <f t="shared" si="1"/>
        <v>657.7000000000007</v>
      </c>
      <c r="H15" s="10">
        <f t="shared" si="2"/>
        <v>109.04963055712261</v>
      </c>
    </row>
    <row r="16" spans="1:8" ht="25.5">
      <c r="A16" s="11" t="s">
        <v>24</v>
      </c>
      <c r="B16" s="11" t="s">
        <v>25</v>
      </c>
      <c r="C16" s="6">
        <f>SUM(C17:C18)</f>
        <v>16453</v>
      </c>
      <c r="D16" s="6">
        <f>SUM(D17:D18)</f>
        <v>7916.1</v>
      </c>
      <c r="E16" s="13">
        <f t="shared" si="0"/>
        <v>48.11341396705768</v>
      </c>
      <c r="F16" s="6">
        <f>SUM(F17:F18)</f>
        <v>7255.3</v>
      </c>
      <c r="G16" s="6">
        <f t="shared" si="1"/>
        <v>660.8000000000002</v>
      </c>
      <c r="H16" s="13">
        <f t="shared" si="2"/>
        <v>109.10782462475707</v>
      </c>
    </row>
    <row r="17" spans="1:8" ht="25.5">
      <c r="A17" s="11" t="s">
        <v>152</v>
      </c>
      <c r="B17" s="11" t="s">
        <v>25</v>
      </c>
      <c r="C17" s="6">
        <v>12253</v>
      </c>
      <c r="D17" s="12">
        <v>3867.4</v>
      </c>
      <c r="E17" s="13">
        <f t="shared" si="0"/>
        <v>31.562882559373215</v>
      </c>
      <c r="F17" s="12">
        <v>7255.3</v>
      </c>
      <c r="G17" s="6">
        <f t="shared" si="1"/>
        <v>-3387.9</v>
      </c>
      <c r="H17" s="13">
        <f t="shared" si="2"/>
        <v>53.3044808622662</v>
      </c>
    </row>
    <row r="18" spans="1:8" ht="38.25">
      <c r="A18" s="11" t="s">
        <v>167</v>
      </c>
      <c r="B18" s="11" t="s">
        <v>153</v>
      </c>
      <c r="C18" s="6">
        <v>4200</v>
      </c>
      <c r="D18" s="12">
        <v>4048.7</v>
      </c>
      <c r="E18" s="13">
        <f t="shared" si="0"/>
        <v>96.39761904761905</v>
      </c>
      <c r="F18" s="12"/>
      <c r="G18" s="6">
        <f t="shared" si="1"/>
        <v>4048.7</v>
      </c>
      <c r="H18" s="13"/>
    </row>
    <row r="19" spans="1:8" ht="15" customHeight="1">
      <c r="A19" s="11" t="s">
        <v>26</v>
      </c>
      <c r="B19" s="11" t="s">
        <v>27</v>
      </c>
      <c r="C19" s="6">
        <f>SUM(C20:C21)</f>
        <v>20</v>
      </c>
      <c r="D19" s="6">
        <f>SUM(D20:D21)</f>
        <v>9.3</v>
      </c>
      <c r="E19" s="13">
        <f t="shared" si="0"/>
        <v>46.50000000000001</v>
      </c>
      <c r="F19" s="6">
        <f>SUM(F20:F21)</f>
        <v>12.4</v>
      </c>
      <c r="G19" s="6">
        <f t="shared" si="1"/>
        <v>-3.0999999999999996</v>
      </c>
      <c r="H19" s="13">
        <f t="shared" si="2"/>
        <v>75</v>
      </c>
    </row>
    <row r="20" spans="1:8" ht="19.5" customHeight="1">
      <c r="A20" s="11" t="s">
        <v>154</v>
      </c>
      <c r="B20" s="11" t="s">
        <v>27</v>
      </c>
      <c r="C20" s="6">
        <v>10</v>
      </c>
      <c r="D20" s="12"/>
      <c r="E20" s="13">
        <f t="shared" si="0"/>
        <v>0</v>
      </c>
      <c r="F20" s="12">
        <v>12.4</v>
      </c>
      <c r="G20" s="6">
        <f t="shared" si="1"/>
        <v>-12.4</v>
      </c>
      <c r="H20" s="13">
        <f t="shared" si="2"/>
        <v>0</v>
      </c>
    </row>
    <row r="21" spans="1:8" ht="38.25">
      <c r="A21" s="11" t="s">
        <v>155</v>
      </c>
      <c r="B21" s="11" t="s">
        <v>190</v>
      </c>
      <c r="C21" s="6">
        <v>10</v>
      </c>
      <c r="D21" s="12">
        <v>9.3</v>
      </c>
      <c r="E21" s="13">
        <f t="shared" si="0"/>
        <v>93.00000000000001</v>
      </c>
      <c r="F21" s="12"/>
      <c r="G21" s="6">
        <f t="shared" si="1"/>
        <v>9.3</v>
      </c>
      <c r="H21" s="13"/>
    </row>
    <row r="22" spans="1:8" ht="16.5" customHeight="1">
      <c r="A22" s="11" t="s">
        <v>28</v>
      </c>
      <c r="B22" s="7" t="s">
        <v>29</v>
      </c>
      <c r="C22" s="9">
        <f>SUM(C23:C24)</f>
        <v>11514</v>
      </c>
      <c r="D22" s="9">
        <f>SUM(D23:D24)</f>
        <v>4193.900000000001</v>
      </c>
      <c r="E22" s="10">
        <f t="shared" si="0"/>
        <v>36.42435296161196</v>
      </c>
      <c r="F22" s="25">
        <f>SUM(F23:F24)</f>
        <v>5978.900000000001</v>
      </c>
      <c r="G22" s="9">
        <f t="shared" si="1"/>
        <v>-1785</v>
      </c>
      <c r="H22" s="10">
        <f t="shared" si="2"/>
        <v>70.14500995166335</v>
      </c>
    </row>
    <row r="23" spans="1:8" ht="51">
      <c r="A23" s="11" t="s">
        <v>30</v>
      </c>
      <c r="B23" s="11" t="s">
        <v>31</v>
      </c>
      <c r="C23" s="6">
        <v>814</v>
      </c>
      <c r="D23" s="12">
        <v>722.7</v>
      </c>
      <c r="E23" s="13">
        <f t="shared" si="0"/>
        <v>88.78378378378379</v>
      </c>
      <c r="F23" s="12">
        <v>476.3</v>
      </c>
      <c r="G23" s="6">
        <f t="shared" si="1"/>
        <v>246.40000000000003</v>
      </c>
      <c r="H23" s="13">
        <f t="shared" si="2"/>
        <v>151.73210161662817</v>
      </c>
    </row>
    <row r="24" spans="1:8" ht="15.75" customHeight="1">
      <c r="A24" s="11" t="s">
        <v>32</v>
      </c>
      <c r="B24" s="11" t="s">
        <v>33</v>
      </c>
      <c r="C24" s="6">
        <f>SUM(C25:C26)</f>
        <v>10700</v>
      </c>
      <c r="D24" s="6">
        <f>SUM(D25:D26)</f>
        <v>3471.2000000000003</v>
      </c>
      <c r="E24" s="13">
        <f t="shared" si="0"/>
        <v>32.4411214953271</v>
      </c>
      <c r="F24" s="12">
        <f>SUM(F25:F26)</f>
        <v>5502.6</v>
      </c>
      <c r="G24" s="6">
        <f t="shared" si="1"/>
        <v>-2031.4</v>
      </c>
      <c r="H24" s="13">
        <f t="shared" si="2"/>
        <v>63.08290626249409</v>
      </c>
    </row>
    <row r="25" spans="1:8" ht="76.5">
      <c r="A25" s="11" t="s">
        <v>34</v>
      </c>
      <c r="B25" s="11" t="s">
        <v>35</v>
      </c>
      <c r="C25" s="6">
        <v>2000</v>
      </c>
      <c r="D25" s="12">
        <v>148.8</v>
      </c>
      <c r="E25" s="13">
        <f t="shared" si="0"/>
        <v>7.440000000000001</v>
      </c>
      <c r="F25" s="12">
        <v>1531</v>
      </c>
      <c r="G25" s="6">
        <f t="shared" si="1"/>
        <v>-1382.2</v>
      </c>
      <c r="H25" s="13">
        <f t="shared" si="2"/>
        <v>9.719137818419336</v>
      </c>
    </row>
    <row r="26" spans="1:8" ht="76.5">
      <c r="A26" s="11" t="s">
        <v>36</v>
      </c>
      <c r="B26" s="11" t="s">
        <v>37</v>
      </c>
      <c r="C26" s="6">
        <v>8700</v>
      </c>
      <c r="D26" s="12">
        <v>3322.4</v>
      </c>
      <c r="E26" s="13">
        <f t="shared" si="0"/>
        <v>38.188505747126435</v>
      </c>
      <c r="F26" s="12">
        <v>3971.6</v>
      </c>
      <c r="G26" s="6">
        <f t="shared" si="1"/>
        <v>-649.1999999999998</v>
      </c>
      <c r="H26" s="13">
        <f t="shared" si="2"/>
        <v>83.65394299526639</v>
      </c>
    </row>
    <row r="27" spans="1:8" ht="18" customHeight="1">
      <c r="A27" s="11" t="s">
        <v>38</v>
      </c>
      <c r="B27" s="7" t="s">
        <v>39</v>
      </c>
      <c r="C27" s="9">
        <f>SUM(C28+C29+C32)</f>
        <v>11209</v>
      </c>
      <c r="D27" s="9">
        <f>SUM(D28+D29+D32)</f>
        <v>4213.900000000001</v>
      </c>
      <c r="E27" s="10">
        <f t="shared" si="0"/>
        <v>37.59389776072799</v>
      </c>
      <c r="F27" s="25">
        <f>SUM(F28:F29)</f>
        <v>3265.1</v>
      </c>
      <c r="G27" s="9">
        <f t="shared" si="1"/>
        <v>948.8000000000006</v>
      </c>
      <c r="H27" s="10">
        <f t="shared" si="2"/>
        <v>129.05883433891768</v>
      </c>
    </row>
    <row r="28" spans="1:8" ht="76.5">
      <c r="A28" s="11" t="s">
        <v>40</v>
      </c>
      <c r="B28" s="11" t="s">
        <v>41</v>
      </c>
      <c r="C28" s="6">
        <v>2550</v>
      </c>
      <c r="D28" s="12">
        <v>1118.7</v>
      </c>
      <c r="E28" s="13">
        <f t="shared" si="0"/>
        <v>43.870588235294115</v>
      </c>
      <c r="F28" s="12">
        <v>985.1</v>
      </c>
      <c r="G28" s="6">
        <f t="shared" si="1"/>
        <v>133.60000000000002</v>
      </c>
      <c r="H28" s="13">
        <f t="shared" si="2"/>
        <v>113.56207491625216</v>
      </c>
    </row>
    <row r="29" spans="1:8" ht="89.25">
      <c r="A29" s="11" t="s">
        <v>42</v>
      </c>
      <c r="B29" s="11" t="s">
        <v>198</v>
      </c>
      <c r="C29" s="6">
        <f>SUM(C30:C31)</f>
        <v>8654</v>
      </c>
      <c r="D29" s="6">
        <f>SUM(D30:D31)</f>
        <v>3095.2000000000003</v>
      </c>
      <c r="E29" s="13">
        <f t="shared" si="0"/>
        <v>35.766119713427315</v>
      </c>
      <c r="F29" s="12">
        <f>SUM(F30:F32)</f>
        <v>2280</v>
      </c>
      <c r="G29" s="6">
        <f t="shared" si="1"/>
        <v>815.2000000000003</v>
      </c>
      <c r="H29" s="13">
        <f t="shared" si="2"/>
        <v>135.75438596491227</v>
      </c>
    </row>
    <row r="30" spans="1:8" ht="17.25" customHeight="1">
      <c r="A30" s="11" t="s">
        <v>43</v>
      </c>
      <c r="B30" s="11"/>
      <c r="C30" s="6">
        <v>8005</v>
      </c>
      <c r="D30" s="12">
        <v>2863.4</v>
      </c>
      <c r="E30" s="13">
        <f t="shared" si="0"/>
        <v>35.77014366021237</v>
      </c>
      <c r="F30" s="12">
        <v>2147.4</v>
      </c>
      <c r="G30" s="6">
        <f t="shared" si="1"/>
        <v>716</v>
      </c>
      <c r="H30" s="13">
        <f t="shared" si="2"/>
        <v>133.342646921859</v>
      </c>
    </row>
    <row r="31" spans="1:8" ht="18.75" customHeight="1">
      <c r="A31" s="11" t="s">
        <v>44</v>
      </c>
      <c r="B31" s="11"/>
      <c r="C31" s="6">
        <v>649</v>
      </c>
      <c r="D31" s="12">
        <v>231.8</v>
      </c>
      <c r="E31" s="13">
        <f t="shared" si="0"/>
        <v>35.71648690292758</v>
      </c>
      <c r="F31" s="12">
        <v>132.6</v>
      </c>
      <c r="G31" s="6">
        <f t="shared" si="1"/>
        <v>99.20000000000002</v>
      </c>
      <c r="H31" s="13">
        <f t="shared" si="2"/>
        <v>174.81146304675718</v>
      </c>
    </row>
    <row r="32" spans="1:8" ht="38.25">
      <c r="A32" s="11" t="s">
        <v>45</v>
      </c>
      <c r="B32" s="11" t="s">
        <v>46</v>
      </c>
      <c r="C32" s="6">
        <v>5</v>
      </c>
      <c r="D32" s="12"/>
      <c r="E32" s="13">
        <f t="shared" si="0"/>
        <v>0</v>
      </c>
      <c r="F32" s="12">
        <v>0</v>
      </c>
      <c r="G32" s="6">
        <f t="shared" si="1"/>
        <v>0</v>
      </c>
      <c r="H32" s="13"/>
    </row>
    <row r="33" spans="1:8" ht="38.25">
      <c r="A33" s="16" t="s">
        <v>168</v>
      </c>
      <c r="B33" s="14" t="s">
        <v>169</v>
      </c>
      <c r="C33" s="26">
        <f>SUM(C34:C35)</f>
        <v>0</v>
      </c>
      <c r="D33" s="26">
        <f>SUM(D34:D35)</f>
        <v>12.1</v>
      </c>
      <c r="E33" s="10"/>
      <c r="F33" s="25">
        <f>SUM(F34:F35)</f>
        <v>10.1</v>
      </c>
      <c r="G33" s="9">
        <f t="shared" si="1"/>
        <v>2</v>
      </c>
      <c r="H33" s="10">
        <f t="shared" si="2"/>
        <v>119.8019801980198</v>
      </c>
    </row>
    <row r="34" spans="1:8" ht="25.5">
      <c r="A34" s="16" t="s">
        <v>170</v>
      </c>
      <c r="B34" s="16" t="s">
        <v>171</v>
      </c>
      <c r="C34" s="12">
        <v>0</v>
      </c>
      <c r="D34" s="27">
        <v>12.1</v>
      </c>
      <c r="E34" s="10"/>
      <c r="F34" s="12">
        <v>10.1</v>
      </c>
      <c r="G34" s="6">
        <f t="shared" si="1"/>
        <v>2</v>
      </c>
      <c r="H34" s="13">
        <f t="shared" si="2"/>
        <v>119.8019801980198</v>
      </c>
    </row>
    <row r="35" spans="1:8" ht="25.5">
      <c r="A35" s="16" t="s">
        <v>172</v>
      </c>
      <c r="B35" s="16" t="s">
        <v>173</v>
      </c>
      <c r="C35" s="12">
        <v>0</v>
      </c>
      <c r="D35" s="27">
        <v>0</v>
      </c>
      <c r="E35" s="10"/>
      <c r="F35" s="12"/>
      <c r="G35" s="6">
        <f t="shared" si="1"/>
        <v>0</v>
      </c>
      <c r="H35" s="13"/>
    </row>
    <row r="36" spans="1:8" ht="51">
      <c r="A36" s="11" t="s">
        <v>47</v>
      </c>
      <c r="B36" s="7" t="s">
        <v>48</v>
      </c>
      <c r="C36" s="9">
        <f>SUM(C37:C40)</f>
        <v>14090</v>
      </c>
      <c r="D36" s="9">
        <f>SUM(D37:D40)</f>
        <v>5963.599999999999</v>
      </c>
      <c r="E36" s="10">
        <f t="shared" si="0"/>
        <v>42.325053229240595</v>
      </c>
      <c r="F36" s="25">
        <f>SUM(F37:F40)</f>
        <v>4601.900000000001</v>
      </c>
      <c r="G36" s="9">
        <f t="shared" si="1"/>
        <v>1361.699999999999</v>
      </c>
      <c r="H36" s="10">
        <f t="shared" si="2"/>
        <v>129.58995197635758</v>
      </c>
    </row>
    <row r="37" spans="1:8" ht="89.25">
      <c r="A37" s="11" t="s">
        <v>49</v>
      </c>
      <c r="B37" s="11" t="s">
        <v>225</v>
      </c>
      <c r="C37" s="6">
        <v>9800</v>
      </c>
      <c r="D37" s="12">
        <v>2441.2</v>
      </c>
      <c r="E37" s="13">
        <f t="shared" si="0"/>
        <v>24.91020408163265</v>
      </c>
      <c r="F37" s="12">
        <v>3588.4</v>
      </c>
      <c r="G37" s="6">
        <f t="shared" si="1"/>
        <v>-1147.2000000000003</v>
      </c>
      <c r="H37" s="13">
        <f t="shared" si="2"/>
        <v>68.03031991974137</v>
      </c>
    </row>
    <row r="38" spans="1:8" ht="102">
      <c r="A38" s="11" t="s">
        <v>50</v>
      </c>
      <c r="B38" s="11" t="s">
        <v>226</v>
      </c>
      <c r="C38" s="6">
        <v>4010</v>
      </c>
      <c r="D38" s="12">
        <v>3491</v>
      </c>
      <c r="E38" s="13">
        <f t="shared" si="0"/>
        <v>87.0573566084788</v>
      </c>
      <c r="F38" s="12">
        <v>987.4</v>
      </c>
      <c r="G38" s="6">
        <f t="shared" si="1"/>
        <v>2503.6</v>
      </c>
      <c r="H38" s="13">
        <f t="shared" si="2"/>
        <v>353.5547903585173</v>
      </c>
    </row>
    <row r="39" spans="1:8" ht="51">
      <c r="A39" s="11" t="s">
        <v>51</v>
      </c>
      <c r="B39" s="11" t="s">
        <v>52</v>
      </c>
      <c r="C39" s="6">
        <v>30</v>
      </c>
      <c r="D39" s="12">
        <v>19.7</v>
      </c>
      <c r="E39" s="13">
        <f t="shared" si="0"/>
        <v>65.66666666666667</v>
      </c>
      <c r="F39" s="12">
        <v>17.8</v>
      </c>
      <c r="G39" s="6">
        <f t="shared" si="1"/>
        <v>1.8999999999999986</v>
      </c>
      <c r="H39" s="13">
        <f t="shared" si="2"/>
        <v>110.67415730337078</v>
      </c>
    </row>
    <row r="40" spans="1:8" ht="89.25">
      <c r="A40" s="11" t="s">
        <v>53</v>
      </c>
      <c r="B40" s="11" t="s">
        <v>54</v>
      </c>
      <c r="C40" s="6">
        <v>250</v>
      </c>
      <c r="D40" s="12">
        <v>11.7</v>
      </c>
      <c r="E40" s="13">
        <f t="shared" si="0"/>
        <v>4.68</v>
      </c>
      <c r="F40" s="12">
        <v>8.3</v>
      </c>
      <c r="G40" s="6">
        <f t="shared" si="1"/>
        <v>3.3999999999999986</v>
      </c>
      <c r="H40" s="13">
        <f t="shared" si="2"/>
        <v>140.96385542168673</v>
      </c>
    </row>
    <row r="41" spans="1:8" ht="25.5">
      <c r="A41" s="11" t="s">
        <v>55</v>
      </c>
      <c r="B41" s="7" t="s">
        <v>56</v>
      </c>
      <c r="C41" s="9">
        <f>SUM(C42)</f>
        <v>2017</v>
      </c>
      <c r="D41" s="9">
        <f>SUM(D42)</f>
        <v>989.9</v>
      </c>
      <c r="E41" s="10">
        <f t="shared" si="0"/>
        <v>49.07783837382251</v>
      </c>
      <c r="F41" s="9">
        <f>SUM(F42)</f>
        <v>979.7</v>
      </c>
      <c r="G41" s="9">
        <f t="shared" si="1"/>
        <v>10.199999999999932</v>
      </c>
      <c r="H41" s="10">
        <f t="shared" si="2"/>
        <v>101.04113504133917</v>
      </c>
    </row>
    <row r="42" spans="1:8" ht="25.5">
      <c r="A42" s="11" t="s">
        <v>57</v>
      </c>
      <c r="B42" s="11" t="s">
        <v>58</v>
      </c>
      <c r="C42" s="6">
        <v>2017</v>
      </c>
      <c r="D42" s="12">
        <v>989.9</v>
      </c>
      <c r="E42" s="13">
        <f t="shared" si="0"/>
        <v>49.07783837382251</v>
      </c>
      <c r="F42" s="12">
        <v>979.7</v>
      </c>
      <c r="G42" s="6">
        <f t="shared" si="1"/>
        <v>10.199999999999932</v>
      </c>
      <c r="H42" s="13">
        <f t="shared" si="2"/>
        <v>101.04113504133917</v>
      </c>
    </row>
    <row r="43" spans="1:8" ht="38.25">
      <c r="A43" s="11" t="s">
        <v>59</v>
      </c>
      <c r="B43" s="7" t="s">
        <v>60</v>
      </c>
      <c r="C43" s="9">
        <f>SUM(C44:C46)</f>
        <v>34719</v>
      </c>
      <c r="D43" s="9">
        <f>SUM(D44:D46)</f>
        <v>10791.1</v>
      </c>
      <c r="E43" s="10">
        <f t="shared" si="0"/>
        <v>31.081252340217173</v>
      </c>
      <c r="F43" s="25">
        <f>SUM(F44:F46)</f>
        <v>9512.1</v>
      </c>
      <c r="G43" s="9">
        <f t="shared" si="1"/>
        <v>1279</v>
      </c>
      <c r="H43" s="10">
        <f t="shared" si="2"/>
        <v>113.4460318962164</v>
      </c>
    </row>
    <row r="44" spans="1:8" ht="25.5">
      <c r="A44" s="11" t="s">
        <v>157</v>
      </c>
      <c r="B44" s="11" t="s">
        <v>61</v>
      </c>
      <c r="C44" s="6">
        <v>14</v>
      </c>
      <c r="D44" s="12">
        <v>4.5</v>
      </c>
      <c r="E44" s="13">
        <f t="shared" si="0"/>
        <v>32.142857142857146</v>
      </c>
      <c r="F44" s="12">
        <v>4.5</v>
      </c>
      <c r="G44" s="6">
        <f t="shared" si="1"/>
        <v>0</v>
      </c>
      <c r="H44" s="13">
        <f t="shared" si="2"/>
        <v>100</v>
      </c>
    </row>
    <row r="45" spans="1:8" ht="25.5">
      <c r="A45" s="11" t="s">
        <v>212</v>
      </c>
      <c r="B45" s="11" t="s">
        <v>213</v>
      </c>
      <c r="C45" s="6"/>
      <c r="D45" s="12">
        <v>140</v>
      </c>
      <c r="E45" s="13"/>
      <c r="F45" s="12">
        <v>9</v>
      </c>
      <c r="G45" s="6">
        <f t="shared" si="1"/>
        <v>131</v>
      </c>
      <c r="H45" s="13">
        <f t="shared" si="2"/>
        <v>1555.5555555555557</v>
      </c>
    </row>
    <row r="46" spans="1:8" ht="25.5">
      <c r="A46" s="11" t="s">
        <v>62</v>
      </c>
      <c r="B46" s="11" t="s">
        <v>63</v>
      </c>
      <c r="C46" s="6">
        <v>34705</v>
      </c>
      <c r="D46" s="12">
        <v>10646.6</v>
      </c>
      <c r="E46" s="13">
        <f t="shared" si="0"/>
        <v>30.677424002305145</v>
      </c>
      <c r="F46" s="12">
        <v>9498.6</v>
      </c>
      <c r="G46" s="6">
        <f t="shared" si="1"/>
        <v>1148</v>
      </c>
      <c r="H46" s="13">
        <f t="shared" si="2"/>
        <v>112.08599161981765</v>
      </c>
    </row>
    <row r="47" spans="1:8" ht="25.5">
      <c r="A47" s="7" t="s">
        <v>64</v>
      </c>
      <c r="B47" s="7" t="s">
        <v>65</v>
      </c>
      <c r="C47" s="9">
        <f>SUM(C48:C51)</f>
        <v>2000</v>
      </c>
      <c r="D47" s="9">
        <f>SUM(D48:D51)</f>
        <v>931.1</v>
      </c>
      <c r="E47" s="10">
        <f t="shared" si="0"/>
        <v>46.555</v>
      </c>
      <c r="F47" s="25">
        <f>SUM(F48:F51)</f>
        <v>3100.7</v>
      </c>
      <c r="G47" s="9">
        <f t="shared" si="1"/>
        <v>-2169.6</v>
      </c>
      <c r="H47" s="10">
        <f t="shared" si="2"/>
        <v>30.028703196052508</v>
      </c>
    </row>
    <row r="48" spans="1:8" ht="25.5">
      <c r="A48" s="11" t="s">
        <v>191</v>
      </c>
      <c r="B48" s="11" t="s">
        <v>192</v>
      </c>
      <c r="C48" s="6"/>
      <c r="D48" s="6">
        <v>36.3</v>
      </c>
      <c r="E48" s="13"/>
      <c r="F48" s="12">
        <v>6</v>
      </c>
      <c r="G48" s="6">
        <f t="shared" si="1"/>
        <v>30.299999999999997</v>
      </c>
      <c r="H48" s="13">
        <f t="shared" si="2"/>
        <v>604.9999999999999</v>
      </c>
    </row>
    <row r="49" spans="1:8" ht="114.75">
      <c r="A49" s="11" t="s">
        <v>66</v>
      </c>
      <c r="B49" s="11" t="s">
        <v>227</v>
      </c>
      <c r="C49" s="6">
        <v>1200</v>
      </c>
      <c r="D49" s="12">
        <v>549.6</v>
      </c>
      <c r="E49" s="13">
        <f t="shared" si="0"/>
        <v>45.8</v>
      </c>
      <c r="F49" s="12">
        <v>2636.6</v>
      </c>
      <c r="G49" s="6">
        <f t="shared" si="1"/>
        <v>-2087</v>
      </c>
      <c r="H49" s="13">
        <f t="shared" si="2"/>
        <v>20.845027687172873</v>
      </c>
    </row>
    <row r="50" spans="1:8" ht="104.25" customHeight="1">
      <c r="A50" s="11" t="s">
        <v>222</v>
      </c>
      <c r="B50" s="11" t="s">
        <v>223</v>
      </c>
      <c r="C50" s="6"/>
      <c r="D50" s="12">
        <v>28.2</v>
      </c>
      <c r="E50" s="13"/>
      <c r="F50" s="12"/>
      <c r="G50" s="6"/>
      <c r="H50" s="13"/>
    </row>
    <row r="51" spans="1:8" ht="51">
      <c r="A51" s="11" t="s">
        <v>67</v>
      </c>
      <c r="B51" s="11" t="s">
        <v>68</v>
      </c>
      <c r="C51" s="6">
        <v>800</v>
      </c>
      <c r="D51" s="12">
        <v>317</v>
      </c>
      <c r="E51" s="13">
        <f t="shared" si="0"/>
        <v>39.625</v>
      </c>
      <c r="F51" s="12">
        <v>458.1</v>
      </c>
      <c r="G51" s="6">
        <f t="shared" si="1"/>
        <v>-141.10000000000002</v>
      </c>
      <c r="H51" s="13">
        <f t="shared" si="2"/>
        <v>69.19886487666449</v>
      </c>
    </row>
    <row r="52" spans="1:8" ht="25.5">
      <c r="A52" s="11" t="s">
        <v>69</v>
      </c>
      <c r="B52" s="7" t="s">
        <v>70</v>
      </c>
      <c r="C52" s="9">
        <f>SUM(C53:C63)</f>
        <v>9386</v>
      </c>
      <c r="D52" s="9">
        <f>SUM(D53:D63)</f>
        <v>2705.2</v>
      </c>
      <c r="E52" s="10">
        <f t="shared" si="0"/>
        <v>28.82164926486256</v>
      </c>
      <c r="F52" s="25">
        <f>SUM(F53:F63)</f>
        <v>3016.8</v>
      </c>
      <c r="G52" s="9">
        <f t="shared" si="1"/>
        <v>-311.60000000000036</v>
      </c>
      <c r="H52" s="10">
        <f t="shared" si="2"/>
        <v>89.67117475470697</v>
      </c>
    </row>
    <row r="53" spans="1:8" ht="76.5">
      <c r="A53" s="11" t="s">
        <v>71</v>
      </c>
      <c r="B53" s="11" t="s">
        <v>72</v>
      </c>
      <c r="C53" s="6">
        <v>47</v>
      </c>
      <c r="D53" s="12">
        <v>24.3</v>
      </c>
      <c r="E53" s="13">
        <f t="shared" si="0"/>
        <v>51.702127659574465</v>
      </c>
      <c r="F53" s="12">
        <v>17.3</v>
      </c>
      <c r="G53" s="6">
        <f t="shared" si="1"/>
        <v>7</v>
      </c>
      <c r="H53" s="13">
        <f t="shared" si="2"/>
        <v>140.46242774566474</v>
      </c>
    </row>
    <row r="54" spans="1:8" ht="63.75">
      <c r="A54" s="11" t="s">
        <v>73</v>
      </c>
      <c r="B54" s="11" t="s">
        <v>74</v>
      </c>
      <c r="C54" s="6">
        <v>70</v>
      </c>
      <c r="D54" s="12">
        <v>12.3</v>
      </c>
      <c r="E54" s="13">
        <f t="shared" si="0"/>
        <v>17.571428571428573</v>
      </c>
      <c r="F54" s="12">
        <v>24.4</v>
      </c>
      <c r="G54" s="6">
        <f t="shared" si="1"/>
        <v>-12.099999999999998</v>
      </c>
      <c r="H54" s="13">
        <f t="shared" si="2"/>
        <v>50.40983606557377</v>
      </c>
    </row>
    <row r="55" spans="1:8" ht="64.5" customHeight="1">
      <c r="A55" s="11" t="s">
        <v>75</v>
      </c>
      <c r="B55" s="11" t="s">
        <v>76</v>
      </c>
      <c r="C55" s="6">
        <v>37</v>
      </c>
      <c r="D55" s="12">
        <v>33</v>
      </c>
      <c r="E55" s="13">
        <f t="shared" si="0"/>
        <v>89.1891891891892</v>
      </c>
      <c r="F55" s="12">
        <v>12.7</v>
      </c>
      <c r="G55" s="6">
        <f t="shared" si="1"/>
        <v>20.3</v>
      </c>
      <c r="H55" s="13">
        <f t="shared" si="2"/>
        <v>259.8425196850394</v>
      </c>
    </row>
    <row r="56" spans="1:8" ht="67.5" customHeight="1">
      <c r="A56" s="11" t="s">
        <v>214</v>
      </c>
      <c r="B56" s="11" t="s">
        <v>228</v>
      </c>
      <c r="C56" s="6"/>
      <c r="D56" s="12">
        <v>3</v>
      </c>
      <c r="E56" s="13"/>
      <c r="F56" s="12">
        <v>0</v>
      </c>
      <c r="G56" s="6">
        <f t="shared" si="1"/>
        <v>3</v>
      </c>
      <c r="H56" s="13" t="e">
        <f t="shared" si="2"/>
        <v>#DIV/0!</v>
      </c>
    </row>
    <row r="57" spans="1:8" ht="63.75">
      <c r="A57" s="11" t="s">
        <v>77</v>
      </c>
      <c r="B57" s="11" t="s">
        <v>78</v>
      </c>
      <c r="C57" s="6">
        <v>50</v>
      </c>
      <c r="D57" s="12">
        <v>8.4</v>
      </c>
      <c r="E57" s="13">
        <f t="shared" si="0"/>
        <v>16.8</v>
      </c>
      <c r="F57" s="12">
        <v>12.6</v>
      </c>
      <c r="G57" s="6">
        <f t="shared" si="1"/>
        <v>-4.199999999999999</v>
      </c>
      <c r="H57" s="13">
        <f t="shared" si="2"/>
        <v>66.66666666666667</v>
      </c>
    </row>
    <row r="58" spans="1:8" ht="63.75">
      <c r="A58" s="11" t="s">
        <v>193</v>
      </c>
      <c r="B58" s="11" t="s">
        <v>78</v>
      </c>
      <c r="C58" s="6"/>
      <c r="D58" s="12">
        <v>4.1</v>
      </c>
      <c r="E58" s="13"/>
      <c r="F58" s="12"/>
      <c r="G58" s="6">
        <f t="shared" si="1"/>
        <v>4.1</v>
      </c>
      <c r="H58" s="13"/>
    </row>
    <row r="59" spans="1:8" ht="25.5">
      <c r="A59" s="11" t="s">
        <v>79</v>
      </c>
      <c r="B59" s="11" t="s">
        <v>80</v>
      </c>
      <c r="C59" s="6">
        <v>31</v>
      </c>
      <c r="D59" s="12">
        <v>4.8</v>
      </c>
      <c r="E59" s="13">
        <f t="shared" si="0"/>
        <v>15.483870967741936</v>
      </c>
      <c r="F59" s="12">
        <v>11</v>
      </c>
      <c r="G59" s="6">
        <f t="shared" si="1"/>
        <v>-6.2</v>
      </c>
      <c r="H59" s="13">
        <f t="shared" si="2"/>
        <v>43.63636363636363</v>
      </c>
    </row>
    <row r="60" spans="1:8" ht="63.75">
      <c r="A60" s="11" t="s">
        <v>81</v>
      </c>
      <c r="B60" s="11" t="s">
        <v>82</v>
      </c>
      <c r="C60" s="6">
        <v>460</v>
      </c>
      <c r="D60" s="12">
        <v>120.5</v>
      </c>
      <c r="E60" s="13">
        <f t="shared" si="0"/>
        <v>26.195652173913043</v>
      </c>
      <c r="F60" s="12">
        <v>119.6</v>
      </c>
      <c r="G60" s="6">
        <f t="shared" si="1"/>
        <v>0.9000000000000057</v>
      </c>
      <c r="H60" s="13">
        <f t="shared" si="2"/>
        <v>100.75250836120402</v>
      </c>
    </row>
    <row r="61" spans="1:8" ht="38.25">
      <c r="A61" s="11" t="s">
        <v>83</v>
      </c>
      <c r="B61" s="11" t="s">
        <v>84</v>
      </c>
      <c r="C61" s="6">
        <v>7145</v>
      </c>
      <c r="D61" s="12">
        <v>1984.1</v>
      </c>
      <c r="E61" s="13">
        <f t="shared" si="0"/>
        <v>27.769069279216236</v>
      </c>
      <c r="F61" s="12">
        <v>1894.2</v>
      </c>
      <c r="G61" s="6">
        <f t="shared" si="1"/>
        <v>89.89999999999986</v>
      </c>
      <c r="H61" s="13">
        <f t="shared" si="2"/>
        <v>104.74606694118889</v>
      </c>
    </row>
    <row r="62" spans="1:8" ht="55.5" customHeight="1">
      <c r="A62" s="11" t="s">
        <v>156</v>
      </c>
      <c r="B62" s="11" t="s">
        <v>85</v>
      </c>
      <c r="C62" s="6">
        <v>68</v>
      </c>
      <c r="D62" s="12">
        <v>0</v>
      </c>
      <c r="E62" s="13">
        <f t="shared" si="0"/>
        <v>0</v>
      </c>
      <c r="F62" s="12">
        <v>0</v>
      </c>
      <c r="G62" s="6">
        <f t="shared" si="1"/>
        <v>0</v>
      </c>
      <c r="H62" s="13">
        <v>0</v>
      </c>
    </row>
    <row r="63" spans="1:8" ht="38.25">
      <c r="A63" s="11" t="s">
        <v>86</v>
      </c>
      <c r="B63" s="11" t="s">
        <v>87</v>
      </c>
      <c r="C63" s="6">
        <f>SUM(C65:C72)</f>
        <v>1478</v>
      </c>
      <c r="D63" s="6">
        <f>SUM(D65:D72)</f>
        <v>510.70000000000005</v>
      </c>
      <c r="E63" s="13">
        <f t="shared" si="0"/>
        <v>34.553450608930994</v>
      </c>
      <c r="F63" s="12">
        <f>SUM(F65:F72)</f>
        <v>925</v>
      </c>
      <c r="G63" s="6">
        <f t="shared" si="1"/>
        <v>-414.29999999999995</v>
      </c>
      <c r="H63" s="13">
        <f t="shared" si="2"/>
        <v>55.21081081081082</v>
      </c>
    </row>
    <row r="64" spans="1:8" ht="12.75">
      <c r="A64" s="11"/>
      <c r="B64" s="11" t="s">
        <v>88</v>
      </c>
      <c r="C64" s="6"/>
      <c r="D64" s="12"/>
      <c r="E64" s="13"/>
      <c r="F64" s="12"/>
      <c r="G64" s="6"/>
      <c r="H64" s="13"/>
    </row>
    <row r="65" spans="1:8" ht="13.5" customHeight="1">
      <c r="A65" s="11" t="s">
        <v>89</v>
      </c>
      <c r="B65" s="11"/>
      <c r="C65" s="6">
        <v>60</v>
      </c>
      <c r="D65" s="12">
        <v>2.7</v>
      </c>
      <c r="E65" s="13">
        <f t="shared" si="0"/>
        <v>4.5</v>
      </c>
      <c r="F65" s="12">
        <v>380</v>
      </c>
      <c r="G65" s="6">
        <f t="shared" si="1"/>
        <v>-377.3</v>
      </c>
      <c r="H65" s="13">
        <f t="shared" si="2"/>
        <v>0.7105263157894737</v>
      </c>
    </row>
    <row r="66" spans="1:8" ht="14.25" customHeight="1">
      <c r="A66" s="11" t="s">
        <v>90</v>
      </c>
      <c r="B66" s="11"/>
      <c r="C66" s="6">
        <v>10</v>
      </c>
      <c r="D66" s="12">
        <v>0</v>
      </c>
      <c r="E66" s="13">
        <f t="shared" si="0"/>
        <v>0</v>
      </c>
      <c r="F66" s="12">
        <v>0</v>
      </c>
      <c r="G66" s="6">
        <f t="shared" si="1"/>
        <v>0</v>
      </c>
      <c r="H66" s="13"/>
    </row>
    <row r="67" spans="1:8" ht="13.5" customHeight="1">
      <c r="A67" s="11" t="s">
        <v>91</v>
      </c>
      <c r="B67" s="11"/>
      <c r="C67" s="6">
        <v>50</v>
      </c>
      <c r="D67" s="12">
        <v>32</v>
      </c>
      <c r="E67" s="13">
        <f t="shared" si="0"/>
        <v>64</v>
      </c>
      <c r="F67" s="12">
        <v>10</v>
      </c>
      <c r="G67" s="6">
        <f t="shared" si="1"/>
        <v>22</v>
      </c>
      <c r="H67" s="13">
        <f t="shared" si="2"/>
        <v>320</v>
      </c>
    </row>
    <row r="68" spans="1:8" ht="14.25" customHeight="1">
      <c r="A68" s="11" t="s">
        <v>174</v>
      </c>
      <c r="B68" s="11"/>
      <c r="C68" s="6">
        <v>0</v>
      </c>
      <c r="D68" s="12">
        <v>10.4</v>
      </c>
      <c r="E68" s="13"/>
      <c r="F68" s="12">
        <v>0</v>
      </c>
      <c r="G68" s="6">
        <f t="shared" si="1"/>
        <v>10.4</v>
      </c>
      <c r="H68" s="13"/>
    </row>
    <row r="69" spans="1:8" ht="13.5" customHeight="1">
      <c r="A69" s="11" t="s">
        <v>92</v>
      </c>
      <c r="B69" s="11"/>
      <c r="C69" s="6">
        <v>4</v>
      </c>
      <c r="D69" s="12">
        <v>0.5</v>
      </c>
      <c r="E69" s="13">
        <f t="shared" si="0"/>
        <v>12.5</v>
      </c>
      <c r="F69" s="12">
        <v>1.5</v>
      </c>
      <c r="G69" s="6">
        <f t="shared" si="1"/>
        <v>-1</v>
      </c>
      <c r="H69" s="13">
        <f t="shared" si="2"/>
        <v>33.333333333333336</v>
      </c>
    </row>
    <row r="70" spans="1:8" ht="16.5" customHeight="1">
      <c r="A70" s="11" t="s">
        <v>93</v>
      </c>
      <c r="B70" s="11"/>
      <c r="C70" s="6">
        <v>4</v>
      </c>
      <c r="D70" s="12">
        <v>10.5</v>
      </c>
      <c r="E70" s="13">
        <f>SUM(D70*100/C70)</f>
        <v>262.5</v>
      </c>
      <c r="F70" s="12">
        <v>0</v>
      </c>
      <c r="G70" s="6">
        <f aca="true" t="shared" si="3" ref="G70:G123">SUM(D70-F70)</f>
        <v>10.5</v>
      </c>
      <c r="H70" s="13"/>
    </row>
    <row r="71" spans="1:8" ht="15" customHeight="1">
      <c r="A71" s="11" t="s">
        <v>94</v>
      </c>
      <c r="B71" s="11"/>
      <c r="C71" s="6">
        <v>600</v>
      </c>
      <c r="D71" s="12">
        <v>295.7</v>
      </c>
      <c r="E71" s="13">
        <f>SUM(D71*100/C71)</f>
        <v>49.28333333333333</v>
      </c>
      <c r="F71" s="12">
        <v>241.7</v>
      </c>
      <c r="G71" s="6">
        <f t="shared" si="3"/>
        <v>54</v>
      </c>
      <c r="H71" s="13">
        <f t="shared" si="2"/>
        <v>122.34174596607365</v>
      </c>
    </row>
    <row r="72" spans="1:8" ht="16.5" customHeight="1">
      <c r="A72" s="11" t="s">
        <v>95</v>
      </c>
      <c r="B72" s="11"/>
      <c r="C72" s="6">
        <v>750</v>
      </c>
      <c r="D72" s="12">
        <v>158.9</v>
      </c>
      <c r="E72" s="13">
        <f>SUM(D72*100/C72)</f>
        <v>21.186666666666667</v>
      </c>
      <c r="F72" s="12">
        <v>291.8</v>
      </c>
      <c r="G72" s="6">
        <f t="shared" si="3"/>
        <v>-132.9</v>
      </c>
      <c r="H72" s="13">
        <f t="shared" si="2"/>
        <v>54.45510623714873</v>
      </c>
    </row>
    <row r="73" spans="1:8" ht="15.75" customHeight="1">
      <c r="A73" s="16" t="s">
        <v>175</v>
      </c>
      <c r="B73" s="14" t="s">
        <v>176</v>
      </c>
      <c r="C73" s="15">
        <f>SUM(C74)</f>
        <v>0</v>
      </c>
      <c r="D73" s="15">
        <f>SUM(D74)</f>
        <v>168.8</v>
      </c>
      <c r="E73" s="15">
        <f>SUM(E74)</f>
        <v>0</v>
      </c>
      <c r="F73" s="15">
        <f>SUM(F74)</f>
        <v>79.9</v>
      </c>
      <c r="G73" s="9">
        <f t="shared" si="3"/>
        <v>88.9</v>
      </c>
      <c r="H73" s="10">
        <f>SUM(D73*100/F73)</f>
        <v>211.26408010012514</v>
      </c>
    </row>
    <row r="74" spans="1:8" ht="15.75" customHeight="1">
      <c r="A74" s="16" t="s">
        <v>177</v>
      </c>
      <c r="B74" s="16"/>
      <c r="C74" s="12">
        <f>SUM(C75:C80)</f>
        <v>0</v>
      </c>
      <c r="D74" s="12">
        <f>SUM(D75:D80)</f>
        <v>168.8</v>
      </c>
      <c r="E74" s="12">
        <f>SUM(E75:E80)</f>
        <v>0</v>
      </c>
      <c r="F74" s="12">
        <f>SUM(F75:F80)</f>
        <v>79.9</v>
      </c>
      <c r="G74" s="6">
        <f t="shared" si="3"/>
        <v>88.9</v>
      </c>
      <c r="H74" s="13">
        <f aca="true" t="shared" si="4" ref="H74:H80">SUM(D74*100/F74)</f>
        <v>211.26408010012514</v>
      </c>
    </row>
    <row r="75" spans="1:8" ht="16.5" customHeight="1">
      <c r="A75" s="16" t="s">
        <v>184</v>
      </c>
      <c r="B75" s="16"/>
      <c r="C75" s="17"/>
      <c r="D75" s="18">
        <v>66.3</v>
      </c>
      <c r="E75" s="10"/>
      <c r="F75" s="12">
        <v>31.7</v>
      </c>
      <c r="G75" s="6">
        <f t="shared" si="3"/>
        <v>34.599999999999994</v>
      </c>
      <c r="H75" s="13">
        <f t="shared" si="4"/>
        <v>209.14826498422713</v>
      </c>
    </row>
    <row r="76" spans="1:8" ht="12.75" customHeight="1">
      <c r="A76" s="16" t="s">
        <v>179</v>
      </c>
      <c r="B76" s="16"/>
      <c r="C76" s="17"/>
      <c r="D76" s="18">
        <v>11.9</v>
      </c>
      <c r="E76" s="10"/>
      <c r="F76" s="12">
        <v>34.3</v>
      </c>
      <c r="G76" s="6">
        <f t="shared" si="3"/>
        <v>-22.4</v>
      </c>
      <c r="H76" s="13">
        <f t="shared" si="4"/>
        <v>34.693877551020414</v>
      </c>
    </row>
    <row r="77" spans="1:8" ht="15" customHeight="1">
      <c r="A77" s="16" t="s">
        <v>180</v>
      </c>
      <c r="B77" s="16"/>
      <c r="C77" s="17"/>
      <c r="D77" s="18">
        <v>0</v>
      </c>
      <c r="E77" s="10"/>
      <c r="F77" s="12">
        <v>0</v>
      </c>
      <c r="G77" s="6">
        <f t="shared" si="3"/>
        <v>0</v>
      </c>
      <c r="H77" s="13"/>
    </row>
    <row r="78" spans="1:8" ht="17.25" customHeight="1">
      <c r="A78" s="16" t="s">
        <v>181</v>
      </c>
      <c r="B78" s="16"/>
      <c r="C78" s="17"/>
      <c r="D78" s="18">
        <v>99.2</v>
      </c>
      <c r="E78" s="10"/>
      <c r="F78" s="12">
        <v>0</v>
      </c>
      <c r="G78" s="6">
        <f t="shared" si="3"/>
        <v>99.2</v>
      </c>
      <c r="H78" s="13" t="e">
        <f t="shared" si="4"/>
        <v>#DIV/0!</v>
      </c>
    </row>
    <row r="79" spans="1:8" ht="17.25" customHeight="1">
      <c r="A79" s="16" t="s">
        <v>182</v>
      </c>
      <c r="B79" s="16"/>
      <c r="C79" s="17"/>
      <c r="D79" s="18">
        <v>-8.6</v>
      </c>
      <c r="E79" s="10"/>
      <c r="F79" s="12">
        <v>11.2</v>
      </c>
      <c r="G79" s="6">
        <f t="shared" si="3"/>
        <v>-19.799999999999997</v>
      </c>
      <c r="H79" s="13">
        <f t="shared" si="4"/>
        <v>-76.78571428571429</v>
      </c>
    </row>
    <row r="80" spans="1:8" ht="15" customHeight="1">
      <c r="A80" s="16" t="s">
        <v>183</v>
      </c>
      <c r="B80" s="16"/>
      <c r="C80" s="17"/>
      <c r="D80" s="18">
        <v>0</v>
      </c>
      <c r="E80" s="10"/>
      <c r="F80" s="12">
        <v>2.7</v>
      </c>
      <c r="G80" s="6">
        <f t="shared" si="3"/>
        <v>-2.7</v>
      </c>
      <c r="H80" s="13">
        <f t="shared" si="4"/>
        <v>0</v>
      </c>
    </row>
    <row r="81" spans="1:8" ht="51">
      <c r="A81" s="16" t="s">
        <v>209</v>
      </c>
      <c r="B81" s="16" t="s">
        <v>210</v>
      </c>
      <c r="C81" s="17"/>
      <c r="D81" s="18"/>
      <c r="E81" s="10"/>
      <c r="F81" s="12">
        <v>-56.4</v>
      </c>
      <c r="G81" s="6">
        <f t="shared" si="3"/>
        <v>56.4</v>
      </c>
      <c r="H81" s="10"/>
    </row>
    <row r="82" spans="1:8" ht="18.75" customHeight="1">
      <c r="A82" s="11" t="s">
        <v>96</v>
      </c>
      <c r="B82" s="7" t="s">
        <v>97</v>
      </c>
      <c r="C82" s="19">
        <f>SUM(C83+C116+C119)</f>
        <v>410033.9</v>
      </c>
      <c r="D82" s="19">
        <f>SUM(D83+D116+D119)</f>
        <v>139444.91335400002</v>
      </c>
      <c r="E82" s="10">
        <f aca="true" t="shared" si="5" ref="E82:E123">SUM(D82*100/C82)</f>
        <v>34.008142583820515</v>
      </c>
      <c r="F82" s="19">
        <f>SUM(F83+F116+F119)</f>
        <v>96565.09999999999</v>
      </c>
      <c r="G82" s="19">
        <f t="shared" si="3"/>
        <v>42879.81335400003</v>
      </c>
      <c r="H82" s="10">
        <f>SUM(D82*100/F82)</f>
        <v>144.4050835695298</v>
      </c>
    </row>
    <row r="83" spans="1:8" ht="28.5" customHeight="1">
      <c r="A83" s="11" t="s">
        <v>98</v>
      </c>
      <c r="B83" s="11" t="s">
        <v>99</v>
      </c>
      <c r="C83" s="20">
        <f>SUM(C84+C86+C104+C112)</f>
        <v>409908.9</v>
      </c>
      <c r="D83" s="20">
        <f>SUM(D84+D86+D104+D112)</f>
        <v>140014.7</v>
      </c>
      <c r="E83" s="13">
        <f t="shared" si="5"/>
        <v>34.157516462804296</v>
      </c>
      <c r="F83" s="12">
        <f>SUM(F84+F86+F104+F112)</f>
        <v>95600.9</v>
      </c>
      <c r="G83" s="20">
        <f t="shared" si="3"/>
        <v>44413.80000000002</v>
      </c>
      <c r="H83" s="13">
        <f>SUM(D83*100/F83)</f>
        <v>146.45751242927633</v>
      </c>
    </row>
    <row r="84" spans="1:8" ht="12.75">
      <c r="A84" s="4" t="s">
        <v>100</v>
      </c>
      <c r="B84" s="7" t="s">
        <v>101</v>
      </c>
      <c r="C84" s="9">
        <f>SUM(C85)</f>
        <v>86709</v>
      </c>
      <c r="D84" s="9">
        <f>SUM(D85)</f>
        <v>28904</v>
      </c>
      <c r="E84" s="10">
        <f t="shared" si="5"/>
        <v>33.33448661615288</v>
      </c>
      <c r="F84" s="9">
        <f>SUM(F85)</f>
        <v>12420</v>
      </c>
      <c r="G84" s="9">
        <f t="shared" si="3"/>
        <v>16484</v>
      </c>
      <c r="H84" s="10">
        <f>SUM(D84*100/F84)</f>
        <v>232.72141706924316</v>
      </c>
    </row>
    <row r="85" spans="1:8" ht="25.5">
      <c r="A85" s="4" t="s">
        <v>158</v>
      </c>
      <c r="B85" s="11" t="s">
        <v>102</v>
      </c>
      <c r="C85" s="6">
        <v>86709</v>
      </c>
      <c r="D85" s="12">
        <v>28904</v>
      </c>
      <c r="E85" s="13">
        <f t="shared" si="5"/>
        <v>33.33448661615288</v>
      </c>
      <c r="F85" s="12">
        <v>12420</v>
      </c>
      <c r="G85" s="6">
        <f t="shared" si="3"/>
        <v>16484</v>
      </c>
      <c r="H85" s="13">
        <f>SUM(D85*100/F85)</f>
        <v>232.72141706924316</v>
      </c>
    </row>
    <row r="86" spans="1:8" ht="12.75">
      <c r="A86" s="4" t="s">
        <v>159</v>
      </c>
      <c r="B86" s="7" t="s">
        <v>103</v>
      </c>
      <c r="C86" s="9">
        <f>SUM(C87:C93)</f>
        <v>75142</v>
      </c>
      <c r="D86" s="9">
        <f>SUM(D87:D93)</f>
        <v>22525.7</v>
      </c>
      <c r="E86" s="10">
        <f t="shared" si="5"/>
        <v>29.977509249154934</v>
      </c>
      <c r="F86" s="9">
        <f>SUM(F87:F93)</f>
        <v>9208</v>
      </c>
      <c r="G86" s="9">
        <f t="shared" si="3"/>
        <v>13317.7</v>
      </c>
      <c r="H86" s="10">
        <f>SUM(D86*100/F86)</f>
        <v>244.631841876629</v>
      </c>
    </row>
    <row r="87" spans="1:8" ht="38.25">
      <c r="A87" s="4" t="s">
        <v>211</v>
      </c>
      <c r="B87" s="11" t="s">
        <v>105</v>
      </c>
      <c r="C87" s="6">
        <v>1613.9</v>
      </c>
      <c r="D87" s="12"/>
      <c r="E87" s="13">
        <f t="shared" si="5"/>
        <v>0</v>
      </c>
      <c r="F87" s="12">
        <v>0</v>
      </c>
      <c r="G87" s="6">
        <f t="shared" si="3"/>
        <v>0</v>
      </c>
      <c r="H87" s="10"/>
    </row>
    <row r="88" spans="1:8" ht="76.5">
      <c r="A88" s="4" t="s">
        <v>106</v>
      </c>
      <c r="B88" s="11" t="s">
        <v>107</v>
      </c>
      <c r="C88" s="6">
        <v>3195</v>
      </c>
      <c r="D88" s="12">
        <v>1058</v>
      </c>
      <c r="E88" s="13">
        <f t="shared" si="5"/>
        <v>33.11424100156494</v>
      </c>
      <c r="F88" s="12">
        <v>960</v>
      </c>
      <c r="G88" s="6">
        <f t="shared" si="3"/>
        <v>98</v>
      </c>
      <c r="H88" s="10"/>
    </row>
    <row r="89" spans="1:8" ht="51">
      <c r="A89" s="4" t="s">
        <v>108</v>
      </c>
      <c r="B89" s="11" t="s">
        <v>109</v>
      </c>
      <c r="C89" s="6">
        <v>18435</v>
      </c>
      <c r="D89" s="12"/>
      <c r="E89" s="13">
        <f t="shared" si="5"/>
        <v>0</v>
      </c>
      <c r="F89" s="12">
        <v>0</v>
      </c>
      <c r="G89" s="6">
        <f t="shared" si="3"/>
        <v>0</v>
      </c>
      <c r="H89" s="10"/>
    </row>
    <row r="90" spans="1:8" ht="38.25">
      <c r="A90" s="4" t="s">
        <v>108</v>
      </c>
      <c r="B90" s="11" t="s">
        <v>110</v>
      </c>
      <c r="C90" s="6">
        <v>8000</v>
      </c>
      <c r="D90" s="12"/>
      <c r="E90" s="13">
        <f t="shared" si="5"/>
        <v>0</v>
      </c>
      <c r="F90" s="12">
        <v>0</v>
      </c>
      <c r="G90" s="6">
        <f t="shared" si="3"/>
        <v>0</v>
      </c>
      <c r="H90" s="10"/>
    </row>
    <row r="91" spans="1:8" ht="51">
      <c r="A91" s="4" t="s">
        <v>111</v>
      </c>
      <c r="B91" s="11" t="s">
        <v>112</v>
      </c>
      <c r="C91" s="6">
        <v>1440</v>
      </c>
      <c r="D91" s="12">
        <v>486.1</v>
      </c>
      <c r="E91" s="13">
        <f t="shared" si="5"/>
        <v>33.75694444444444</v>
      </c>
      <c r="F91" s="12">
        <v>0</v>
      </c>
      <c r="G91" s="6">
        <f t="shared" si="3"/>
        <v>486.1</v>
      </c>
      <c r="H91" s="13"/>
    </row>
    <row r="92" spans="1:8" ht="51">
      <c r="A92" s="4" t="s">
        <v>111</v>
      </c>
      <c r="B92" s="11" t="s">
        <v>113</v>
      </c>
      <c r="C92" s="6">
        <v>970.4</v>
      </c>
      <c r="D92" s="12">
        <v>350.6</v>
      </c>
      <c r="E92" s="13">
        <f t="shared" si="5"/>
        <v>36.12943116240726</v>
      </c>
      <c r="F92" s="12">
        <v>0</v>
      </c>
      <c r="G92" s="6">
        <f t="shared" si="3"/>
        <v>350.6</v>
      </c>
      <c r="H92" s="13"/>
    </row>
    <row r="93" spans="1:8" ht="25.5">
      <c r="A93" s="4" t="s">
        <v>114</v>
      </c>
      <c r="B93" s="7" t="s">
        <v>160</v>
      </c>
      <c r="C93" s="6">
        <f>SUM(C94:C103)</f>
        <v>41487.7</v>
      </c>
      <c r="D93" s="6">
        <f>SUM(D94:D103)</f>
        <v>20631</v>
      </c>
      <c r="E93" s="13">
        <f t="shared" si="5"/>
        <v>49.72799166982021</v>
      </c>
      <c r="F93" s="6">
        <f>SUM(F94:F103)</f>
        <v>8248</v>
      </c>
      <c r="G93" s="6">
        <f t="shared" si="3"/>
        <v>12383</v>
      </c>
      <c r="H93" s="13">
        <f>SUM(D93*100/F93)</f>
        <v>250.1333656644035</v>
      </c>
    </row>
    <row r="94" spans="1:8" ht="51">
      <c r="A94" s="4" t="s">
        <v>216</v>
      </c>
      <c r="B94" s="11" t="s">
        <v>120</v>
      </c>
      <c r="C94" s="6">
        <v>507</v>
      </c>
      <c r="D94" s="12">
        <v>168</v>
      </c>
      <c r="E94" s="13">
        <f t="shared" si="5"/>
        <v>33.13609467455621</v>
      </c>
      <c r="F94" s="12">
        <v>0</v>
      </c>
      <c r="G94" s="6">
        <f t="shared" si="3"/>
        <v>168</v>
      </c>
      <c r="H94" s="13"/>
    </row>
    <row r="95" spans="1:8" ht="38.25">
      <c r="A95" s="4" t="s">
        <v>115</v>
      </c>
      <c r="B95" s="11" t="s">
        <v>116</v>
      </c>
      <c r="C95" s="6">
        <v>60</v>
      </c>
      <c r="D95" s="12"/>
      <c r="E95" s="13">
        <f t="shared" si="5"/>
        <v>0</v>
      </c>
      <c r="F95" s="12">
        <v>0</v>
      </c>
      <c r="G95" s="6">
        <f t="shared" si="3"/>
        <v>0</v>
      </c>
      <c r="H95" s="13"/>
    </row>
    <row r="96" spans="1:8" ht="51">
      <c r="A96" s="4" t="s">
        <v>115</v>
      </c>
      <c r="B96" s="11" t="s">
        <v>126</v>
      </c>
      <c r="C96" s="6">
        <v>7334</v>
      </c>
      <c r="D96" s="12"/>
      <c r="E96" s="13">
        <f t="shared" si="5"/>
        <v>0</v>
      </c>
      <c r="F96" s="12">
        <v>0</v>
      </c>
      <c r="G96" s="6">
        <f t="shared" si="3"/>
        <v>0</v>
      </c>
      <c r="H96" s="13"/>
    </row>
    <row r="97" spans="1:8" ht="25.5">
      <c r="A97" s="4" t="s">
        <v>115</v>
      </c>
      <c r="B97" s="11" t="s">
        <v>128</v>
      </c>
      <c r="C97" s="6">
        <v>48.7</v>
      </c>
      <c r="D97" s="12"/>
      <c r="E97" s="13">
        <f t="shared" si="5"/>
        <v>0</v>
      </c>
      <c r="F97" s="12">
        <v>0</v>
      </c>
      <c r="G97" s="6">
        <f t="shared" si="3"/>
        <v>0</v>
      </c>
      <c r="H97" s="13"/>
    </row>
    <row r="98" spans="1:8" ht="38.25">
      <c r="A98" s="4" t="s">
        <v>117</v>
      </c>
      <c r="B98" s="11" t="s">
        <v>118</v>
      </c>
      <c r="C98" s="6">
        <v>22023</v>
      </c>
      <c r="D98" s="12">
        <v>9857</v>
      </c>
      <c r="E98" s="13">
        <f t="shared" si="5"/>
        <v>44.75775325795759</v>
      </c>
      <c r="F98" s="12">
        <v>7684</v>
      </c>
      <c r="G98" s="6">
        <f t="shared" si="3"/>
        <v>2173</v>
      </c>
      <c r="H98" s="13">
        <f>SUM(D98*100/F98)</f>
        <v>128.27954190525767</v>
      </c>
    </row>
    <row r="99" spans="1:8" ht="38.25">
      <c r="A99" s="4" t="s">
        <v>117</v>
      </c>
      <c r="B99" s="11" t="s">
        <v>122</v>
      </c>
      <c r="C99" s="6">
        <v>2180</v>
      </c>
      <c r="D99" s="12">
        <v>2180</v>
      </c>
      <c r="E99" s="13">
        <f t="shared" si="5"/>
        <v>100</v>
      </c>
      <c r="F99" s="12">
        <v>0</v>
      </c>
      <c r="G99" s="6">
        <f t="shared" si="3"/>
        <v>2180</v>
      </c>
      <c r="H99" s="13"/>
    </row>
    <row r="100" spans="1:8" ht="25.5">
      <c r="A100" s="4" t="s">
        <v>117</v>
      </c>
      <c r="B100" s="11" t="s">
        <v>123</v>
      </c>
      <c r="C100" s="6">
        <v>6500</v>
      </c>
      <c r="D100" s="12">
        <v>6500</v>
      </c>
      <c r="E100" s="13">
        <f t="shared" si="5"/>
        <v>100</v>
      </c>
      <c r="F100" s="12">
        <v>0</v>
      </c>
      <c r="G100" s="6">
        <f t="shared" si="3"/>
        <v>6500</v>
      </c>
      <c r="H100" s="13"/>
    </row>
    <row r="101" spans="1:8" ht="210.75" customHeight="1">
      <c r="A101" s="4" t="s">
        <v>121</v>
      </c>
      <c r="B101" s="11" t="s">
        <v>5</v>
      </c>
      <c r="C101" s="6">
        <v>1817</v>
      </c>
      <c r="D101" s="12">
        <v>908</v>
      </c>
      <c r="E101" s="13">
        <f t="shared" si="5"/>
        <v>49.972482113373694</v>
      </c>
      <c r="F101" s="12">
        <v>564</v>
      </c>
      <c r="G101" s="6">
        <f t="shared" si="3"/>
        <v>344</v>
      </c>
      <c r="H101" s="13">
        <f>SUM(D101*100/F101)</f>
        <v>160.99290780141843</v>
      </c>
    </row>
    <row r="102" spans="1:8" ht="89.25">
      <c r="A102" s="4" t="s">
        <v>121</v>
      </c>
      <c r="B102" s="11" t="s">
        <v>127</v>
      </c>
      <c r="C102" s="6">
        <v>200</v>
      </c>
      <c r="D102" s="12">
        <v>200</v>
      </c>
      <c r="E102" s="13">
        <f t="shared" si="5"/>
        <v>100</v>
      </c>
      <c r="F102" s="12">
        <v>0</v>
      </c>
      <c r="G102" s="6">
        <f t="shared" si="3"/>
        <v>200</v>
      </c>
      <c r="H102" s="13"/>
    </row>
    <row r="103" spans="1:8" ht="51">
      <c r="A103" s="4" t="s">
        <v>124</v>
      </c>
      <c r="B103" s="11" t="s">
        <v>125</v>
      </c>
      <c r="C103" s="6">
        <v>818</v>
      </c>
      <c r="D103" s="12">
        <v>818</v>
      </c>
      <c r="E103" s="13">
        <f t="shared" si="5"/>
        <v>100</v>
      </c>
      <c r="F103" s="12">
        <v>0</v>
      </c>
      <c r="G103" s="6">
        <f t="shared" si="3"/>
        <v>818</v>
      </c>
      <c r="H103" s="13"/>
    </row>
    <row r="104" spans="1:8" ht="12.75">
      <c r="A104" s="4" t="s">
        <v>129</v>
      </c>
      <c r="B104" s="7" t="s">
        <v>130</v>
      </c>
      <c r="C104" s="9">
        <f>SUM(C105:C111)</f>
        <v>247656.9</v>
      </c>
      <c r="D104" s="19">
        <f>SUM(D105:D111)</f>
        <v>88486</v>
      </c>
      <c r="E104" s="10">
        <f t="shared" si="5"/>
        <v>35.72926900078294</v>
      </c>
      <c r="F104" s="19">
        <f>SUM(F105:F111)</f>
        <v>73716.9</v>
      </c>
      <c r="G104" s="19">
        <f t="shared" si="3"/>
        <v>14769.100000000006</v>
      </c>
      <c r="H104" s="10">
        <f>SUM(D104*100/F104)</f>
        <v>120.03489023548197</v>
      </c>
    </row>
    <row r="105" spans="1:8" ht="63.75">
      <c r="A105" s="4" t="s">
        <v>131</v>
      </c>
      <c r="B105" s="11" t="s">
        <v>132</v>
      </c>
      <c r="C105" s="6">
        <v>10789</v>
      </c>
      <c r="D105" s="21">
        <v>6649.9</v>
      </c>
      <c r="E105" s="13">
        <f t="shared" si="5"/>
        <v>61.63592547965521</v>
      </c>
      <c r="F105" s="12">
        <v>5083.3</v>
      </c>
      <c r="G105" s="20">
        <f t="shared" si="3"/>
        <v>1566.5999999999995</v>
      </c>
      <c r="H105" s="13">
        <f>SUM(D105*100/F105)</f>
        <v>130.81856274467373</v>
      </c>
    </row>
    <row r="106" spans="1:8" ht="63.75">
      <c r="A106" s="4" t="s">
        <v>133</v>
      </c>
      <c r="B106" s="11" t="s">
        <v>134</v>
      </c>
      <c r="C106" s="6">
        <v>553.1</v>
      </c>
      <c r="D106" s="12"/>
      <c r="E106" s="13">
        <f t="shared" si="5"/>
        <v>0</v>
      </c>
      <c r="F106" s="12"/>
      <c r="G106" s="6">
        <f t="shared" si="3"/>
        <v>0</v>
      </c>
      <c r="H106" s="13"/>
    </row>
    <row r="107" spans="1:8" ht="89.25">
      <c r="A107" s="4" t="s">
        <v>135</v>
      </c>
      <c r="B107" s="11" t="s">
        <v>136</v>
      </c>
      <c r="C107" s="6">
        <v>3246.8</v>
      </c>
      <c r="D107" s="12">
        <v>811.7</v>
      </c>
      <c r="E107" s="13">
        <f t="shared" si="5"/>
        <v>25</v>
      </c>
      <c r="F107" s="12">
        <v>1121.5</v>
      </c>
      <c r="G107" s="6">
        <f t="shared" si="3"/>
        <v>-309.79999999999995</v>
      </c>
      <c r="H107" s="13"/>
    </row>
    <row r="108" spans="1:8" ht="63.75">
      <c r="A108" s="4" t="s">
        <v>137</v>
      </c>
      <c r="B108" s="11" t="s">
        <v>138</v>
      </c>
      <c r="C108" s="6">
        <v>16084</v>
      </c>
      <c r="D108" s="21">
        <v>3855.6</v>
      </c>
      <c r="E108" s="13">
        <f t="shared" si="5"/>
        <v>23.971648843571252</v>
      </c>
      <c r="F108" s="12">
        <v>5291.9</v>
      </c>
      <c r="G108" s="20">
        <f t="shared" si="3"/>
        <v>-1436.2999999999997</v>
      </c>
      <c r="H108" s="13">
        <f aca="true" t="shared" si="6" ref="H108:H118">SUM(D108*100/F108)</f>
        <v>72.85851962433154</v>
      </c>
    </row>
    <row r="109" spans="1:8" ht="89.25">
      <c r="A109" s="4" t="s">
        <v>139</v>
      </c>
      <c r="B109" s="11" t="s">
        <v>140</v>
      </c>
      <c r="C109" s="6">
        <v>155</v>
      </c>
      <c r="D109" s="12">
        <v>39</v>
      </c>
      <c r="E109" s="13">
        <f t="shared" si="5"/>
        <v>25.161290322580644</v>
      </c>
      <c r="F109" s="12">
        <v>40</v>
      </c>
      <c r="G109" s="6">
        <f t="shared" si="3"/>
        <v>-1</v>
      </c>
      <c r="H109" s="13">
        <f t="shared" si="6"/>
        <v>97.5</v>
      </c>
    </row>
    <row r="110" spans="1:8" ht="76.5">
      <c r="A110" s="4" t="s">
        <v>139</v>
      </c>
      <c r="B110" s="11" t="s">
        <v>141</v>
      </c>
      <c r="C110" s="6">
        <v>50156</v>
      </c>
      <c r="D110" s="21">
        <v>24353.8</v>
      </c>
      <c r="E110" s="13">
        <f t="shared" si="5"/>
        <v>48.55610495254805</v>
      </c>
      <c r="F110" s="12">
        <v>20111.2</v>
      </c>
      <c r="G110" s="13">
        <f t="shared" si="3"/>
        <v>4242.5999999999985</v>
      </c>
      <c r="H110" s="13">
        <f t="shared" si="6"/>
        <v>121.09570786427463</v>
      </c>
    </row>
    <row r="111" spans="1:8" ht="204">
      <c r="A111" s="4" t="s">
        <v>142</v>
      </c>
      <c r="B111" s="11" t="s">
        <v>6</v>
      </c>
      <c r="C111" s="6">
        <v>166673</v>
      </c>
      <c r="D111" s="12">
        <v>52776</v>
      </c>
      <c r="E111" s="13">
        <f t="shared" si="5"/>
        <v>31.664396752923388</v>
      </c>
      <c r="F111" s="12">
        <v>42069</v>
      </c>
      <c r="G111" s="6">
        <f t="shared" si="3"/>
        <v>10707</v>
      </c>
      <c r="H111" s="13">
        <f t="shared" si="6"/>
        <v>125.45104471225844</v>
      </c>
    </row>
    <row r="112" spans="1:8" ht="12.75">
      <c r="A112" s="4" t="s">
        <v>143</v>
      </c>
      <c r="B112" s="7" t="s">
        <v>144</v>
      </c>
      <c r="C112" s="9">
        <f>SUM(C113:C115)</f>
        <v>401</v>
      </c>
      <c r="D112" s="9">
        <f>SUM(D113:D115)</f>
        <v>99</v>
      </c>
      <c r="E112" s="10">
        <f t="shared" si="5"/>
        <v>24.688279301745634</v>
      </c>
      <c r="F112" s="9">
        <f>SUM(F113:F115)</f>
        <v>256</v>
      </c>
      <c r="G112" s="9">
        <f t="shared" si="3"/>
        <v>-157</v>
      </c>
      <c r="H112" s="10">
        <f t="shared" si="6"/>
        <v>38.671875</v>
      </c>
    </row>
    <row r="113" spans="1:8" ht="89.25">
      <c r="A113" s="4" t="s">
        <v>145</v>
      </c>
      <c r="B113" s="11" t="s">
        <v>146</v>
      </c>
      <c r="C113" s="6">
        <v>349</v>
      </c>
      <c r="D113" s="12">
        <v>87</v>
      </c>
      <c r="E113" s="13">
        <f t="shared" si="5"/>
        <v>24.92836676217765</v>
      </c>
      <c r="F113" s="12">
        <v>90</v>
      </c>
      <c r="G113" s="6">
        <f t="shared" si="3"/>
        <v>-3</v>
      </c>
      <c r="H113" s="13">
        <f t="shared" si="6"/>
        <v>96.66666666666667</v>
      </c>
    </row>
    <row r="114" spans="1:8" ht="89.25">
      <c r="A114" s="4" t="s">
        <v>145</v>
      </c>
      <c r="B114" s="11" t="s">
        <v>202</v>
      </c>
      <c r="C114" s="6">
        <v>52</v>
      </c>
      <c r="D114" s="12">
        <v>12</v>
      </c>
      <c r="E114" s="13">
        <f t="shared" si="5"/>
        <v>23.076923076923077</v>
      </c>
      <c r="F114" s="12">
        <v>15</v>
      </c>
      <c r="G114" s="6">
        <f t="shared" si="3"/>
        <v>-3</v>
      </c>
      <c r="H114" s="13">
        <f t="shared" si="6"/>
        <v>80</v>
      </c>
    </row>
    <row r="115" spans="1:8" ht="119.25" customHeight="1">
      <c r="A115" s="5" t="s">
        <v>204</v>
      </c>
      <c r="B115" s="16" t="s">
        <v>203</v>
      </c>
      <c r="C115" s="6"/>
      <c r="D115" s="12"/>
      <c r="E115" s="13"/>
      <c r="F115" s="12">
        <v>151</v>
      </c>
      <c r="G115" s="6">
        <f t="shared" si="3"/>
        <v>-151</v>
      </c>
      <c r="H115" s="13">
        <f t="shared" si="6"/>
        <v>0</v>
      </c>
    </row>
    <row r="116" spans="1:8" ht="25.5">
      <c r="A116" s="4" t="s">
        <v>147</v>
      </c>
      <c r="B116" s="7" t="s">
        <v>148</v>
      </c>
      <c r="C116" s="9">
        <f>SUM(C117:C118)</f>
        <v>125</v>
      </c>
      <c r="D116" s="9">
        <f>SUM(D117:D118)</f>
        <v>46.2</v>
      </c>
      <c r="E116" s="10">
        <f t="shared" si="5"/>
        <v>36.96</v>
      </c>
      <c r="F116" s="25">
        <f>SUM(F117:F118)</f>
        <v>964.2</v>
      </c>
      <c r="G116" s="9">
        <f t="shared" si="3"/>
        <v>-918</v>
      </c>
      <c r="H116" s="10">
        <f t="shared" si="6"/>
        <v>4.791537025513379</v>
      </c>
    </row>
    <row r="117" spans="1:8" ht="25.5">
      <c r="A117" s="4" t="s">
        <v>149</v>
      </c>
      <c r="B117" s="11" t="s">
        <v>148</v>
      </c>
      <c r="C117" s="6"/>
      <c r="D117" s="12"/>
      <c r="E117" s="10"/>
      <c r="F117" s="12">
        <v>907</v>
      </c>
      <c r="G117" s="9">
        <f t="shared" si="3"/>
        <v>-907</v>
      </c>
      <c r="H117" s="13">
        <f t="shared" si="6"/>
        <v>0</v>
      </c>
    </row>
    <row r="118" spans="1:8" ht="25.5">
      <c r="A118" s="4" t="s">
        <v>150</v>
      </c>
      <c r="B118" s="11" t="s">
        <v>148</v>
      </c>
      <c r="C118" s="6">
        <v>125</v>
      </c>
      <c r="D118" s="12">
        <v>46.2</v>
      </c>
      <c r="E118" s="13">
        <f t="shared" si="5"/>
        <v>36.96</v>
      </c>
      <c r="F118" s="12">
        <v>57.2</v>
      </c>
      <c r="G118" s="6">
        <f t="shared" si="3"/>
        <v>-11</v>
      </c>
      <c r="H118" s="13">
        <f t="shared" si="6"/>
        <v>80.76923076923076</v>
      </c>
    </row>
    <row r="119" spans="1:8" ht="51">
      <c r="A119" s="4" t="s">
        <v>186</v>
      </c>
      <c r="B119" s="7" t="s">
        <v>187</v>
      </c>
      <c r="C119" s="22">
        <f>SUM(C120:C122)</f>
        <v>0</v>
      </c>
      <c r="D119" s="22">
        <f>SUM(D120:D122)</f>
        <v>-615.986646</v>
      </c>
      <c r="E119" s="10"/>
      <c r="F119" s="12"/>
      <c r="G119" s="9">
        <f t="shared" si="3"/>
        <v>-615.986646</v>
      </c>
      <c r="H119" s="10"/>
    </row>
    <row r="120" spans="1:8" ht="12.75">
      <c r="A120" s="4" t="s">
        <v>188</v>
      </c>
      <c r="B120" s="11"/>
      <c r="C120" s="6"/>
      <c r="D120" s="21">
        <v>-483.8</v>
      </c>
      <c r="E120" s="10"/>
      <c r="F120" s="12"/>
      <c r="G120" s="6">
        <f t="shared" si="3"/>
        <v>-483.8</v>
      </c>
      <c r="H120" s="10"/>
    </row>
    <row r="121" spans="1:8" ht="12.75">
      <c r="A121" s="4" t="s">
        <v>189</v>
      </c>
      <c r="B121" s="11"/>
      <c r="C121" s="6"/>
      <c r="D121" s="21">
        <v>-13.886646</v>
      </c>
      <c r="E121" s="10"/>
      <c r="F121" s="12"/>
      <c r="G121" s="13">
        <f t="shared" si="3"/>
        <v>-13.886646</v>
      </c>
      <c r="H121" s="10"/>
    </row>
    <row r="122" spans="1:8" ht="12.75">
      <c r="A122" s="4" t="s">
        <v>194</v>
      </c>
      <c r="B122" s="11"/>
      <c r="C122" s="6"/>
      <c r="D122" s="21">
        <v>-118.3</v>
      </c>
      <c r="E122" s="10"/>
      <c r="F122" s="12"/>
      <c r="G122" s="6">
        <f t="shared" si="3"/>
        <v>-118.3</v>
      </c>
      <c r="H122" s="10"/>
    </row>
    <row r="123" spans="1:8" ht="12.75">
      <c r="A123" s="8"/>
      <c r="B123" s="7" t="s">
        <v>151</v>
      </c>
      <c r="C123" s="28">
        <f>SUM(C5+C82)</f>
        <v>821007.9</v>
      </c>
      <c r="D123" s="28">
        <f>SUM(D82+D5)</f>
        <v>260461.31335399998</v>
      </c>
      <c r="E123" s="10">
        <f t="shared" si="5"/>
        <v>31.724580647031534</v>
      </c>
      <c r="F123" s="25">
        <f>SUM(F82+F5)</f>
        <v>213729.7</v>
      </c>
      <c r="G123" s="19">
        <f t="shared" si="3"/>
        <v>46731.61335399997</v>
      </c>
      <c r="H123" s="10">
        <f>SUM(D123*100/F123)</f>
        <v>121.8648196081312</v>
      </c>
    </row>
  </sheetData>
  <sheetProtection/>
  <mergeCells count="1">
    <mergeCell ref="B1:C1"/>
  </mergeCells>
  <printOptions/>
  <pageMargins left="0.7874015748031497" right="0" top="0.5905511811023623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A2" sqref="A1:H16384"/>
    </sheetView>
  </sheetViews>
  <sheetFormatPr defaultColWidth="9.00390625" defaultRowHeight="12.75"/>
  <cols>
    <col min="1" max="1" width="24.625" style="0" customWidth="1"/>
    <col min="2" max="2" width="32.875" style="0" customWidth="1"/>
    <col min="3" max="3" width="10.25390625" style="0" customWidth="1"/>
    <col min="4" max="4" width="10.375" style="0" customWidth="1"/>
    <col min="5" max="5" width="11.00390625" style="0" customWidth="1"/>
    <col min="6" max="6" width="10.75390625" style="0" customWidth="1"/>
    <col min="7" max="7" width="10.25390625" style="0" customWidth="1"/>
    <col min="8" max="8" width="10.875" style="0" customWidth="1"/>
  </cols>
  <sheetData>
    <row r="1" spans="1:8" ht="36" customHeight="1">
      <c r="A1" s="42" t="s">
        <v>244</v>
      </c>
      <c r="B1" s="42"/>
      <c r="C1" s="42"/>
      <c r="D1" s="42"/>
      <c r="E1" s="42"/>
      <c r="F1" s="42"/>
      <c r="G1" s="42"/>
      <c r="H1" s="42"/>
    </row>
    <row r="2" spans="1:8" ht="12.75">
      <c r="A2" s="1"/>
      <c r="B2" s="3"/>
      <c r="C2" s="3"/>
      <c r="D2" s="2"/>
      <c r="E2" s="2"/>
      <c r="F2" s="24"/>
      <c r="G2" s="24"/>
      <c r="H2" s="24"/>
    </row>
    <row r="3" spans="1:8" ht="12.75">
      <c r="A3" s="1"/>
      <c r="B3" s="1"/>
      <c r="C3" s="1"/>
      <c r="D3" s="2"/>
      <c r="E3" s="2"/>
      <c r="F3" s="2" t="s">
        <v>164</v>
      </c>
      <c r="G3" s="24"/>
      <c r="H3" s="24"/>
    </row>
    <row r="4" spans="1:8" ht="89.25">
      <c r="A4" s="6" t="s">
        <v>161</v>
      </c>
      <c r="B4" s="4" t="s">
        <v>162</v>
      </c>
      <c r="C4" s="6" t="s">
        <v>218</v>
      </c>
      <c r="D4" s="6" t="s">
        <v>217</v>
      </c>
      <c r="E4" s="6" t="s">
        <v>207</v>
      </c>
      <c r="F4" s="6" t="s">
        <v>219</v>
      </c>
      <c r="G4" s="6" t="s">
        <v>220</v>
      </c>
      <c r="H4" s="6" t="s">
        <v>205</v>
      </c>
    </row>
    <row r="5" spans="1:8" ht="25.5">
      <c r="A5" s="11" t="s">
        <v>7</v>
      </c>
      <c r="B5" s="31" t="s">
        <v>8</v>
      </c>
      <c r="C5" s="9">
        <f>SUM(C6+C15+C22+C27+C33+C36+C41+C43+C47+C53+C75)</f>
        <v>441291</v>
      </c>
      <c r="D5" s="9">
        <f>SUM(D6+D15+D22+D27+D33+D36+D41+D43+D47+D53+D75)</f>
        <v>198592.7</v>
      </c>
      <c r="E5" s="10">
        <f aca="true" t="shared" si="0" ref="E5:E68">SUM(D5*100/C5)</f>
        <v>45.00266264211144</v>
      </c>
      <c r="F5" s="9">
        <f>SUM(F6+F15+F22+F27+F33+F36+F41+F43+F47+F53+F75+F83)</f>
        <v>182455.59999999995</v>
      </c>
      <c r="G5" s="9">
        <f aca="true" t="shared" si="1" ref="G5:G69">SUM(D5-F5)</f>
        <v>16137.100000000064</v>
      </c>
      <c r="H5" s="10">
        <f>SUM(D5*100/F5)</f>
        <v>108.8443983084104</v>
      </c>
    </row>
    <row r="6" spans="1:8" ht="12.75">
      <c r="A6" s="11" t="s">
        <v>9</v>
      </c>
      <c r="B6" s="8" t="s">
        <v>10</v>
      </c>
      <c r="C6" s="9">
        <f>SUM(C7)</f>
        <v>322074</v>
      </c>
      <c r="D6" s="9">
        <f>SUM(D7)</f>
        <v>142847.3</v>
      </c>
      <c r="E6" s="10">
        <f t="shared" si="0"/>
        <v>44.352322758123904</v>
      </c>
      <c r="F6" s="9">
        <f>SUM(F7)</f>
        <v>130998.59999999998</v>
      </c>
      <c r="G6" s="9">
        <f t="shared" si="1"/>
        <v>11848.700000000012</v>
      </c>
      <c r="H6" s="10">
        <f aca="true" t="shared" si="2" ref="H6:H74">SUM(D6*100/F6)</f>
        <v>109.04490582342102</v>
      </c>
    </row>
    <row r="7" spans="1:8" ht="12.75">
      <c r="A7" s="11" t="s">
        <v>11</v>
      </c>
      <c r="B7" s="8" t="s">
        <v>12</v>
      </c>
      <c r="C7" s="9">
        <f>SUM(C8:C14)</f>
        <v>322074</v>
      </c>
      <c r="D7" s="9">
        <f>SUM(D8:D14)</f>
        <v>142847.3</v>
      </c>
      <c r="E7" s="10">
        <f t="shared" si="0"/>
        <v>44.352322758123904</v>
      </c>
      <c r="F7" s="9">
        <f>SUM(F8:F14)</f>
        <v>130998.59999999998</v>
      </c>
      <c r="G7" s="9">
        <f t="shared" si="1"/>
        <v>11848.700000000012</v>
      </c>
      <c r="H7" s="10">
        <f t="shared" si="2"/>
        <v>109.04490582342102</v>
      </c>
    </row>
    <row r="8" spans="1:8" ht="76.5">
      <c r="A8" s="11" t="s">
        <v>13</v>
      </c>
      <c r="B8" s="11" t="s">
        <v>14</v>
      </c>
      <c r="C8" s="6">
        <v>4549</v>
      </c>
      <c r="D8" s="12">
        <v>4560</v>
      </c>
      <c r="E8" s="13">
        <f t="shared" si="0"/>
        <v>100.24181138711805</v>
      </c>
      <c r="F8" s="12">
        <v>1788.4</v>
      </c>
      <c r="G8" s="6">
        <f t="shared" si="1"/>
        <v>2771.6</v>
      </c>
      <c r="H8" s="13">
        <f t="shared" si="2"/>
        <v>254.97651532095728</v>
      </c>
    </row>
    <row r="9" spans="1:8" ht="114.75">
      <c r="A9" s="11" t="s">
        <v>15</v>
      </c>
      <c r="B9" s="11" t="s">
        <v>195</v>
      </c>
      <c r="C9" s="6">
        <v>316389</v>
      </c>
      <c r="D9" s="12">
        <v>137766</v>
      </c>
      <c r="E9" s="13">
        <f t="shared" si="0"/>
        <v>43.543233171823296</v>
      </c>
      <c r="F9" s="12">
        <v>129038.9</v>
      </c>
      <c r="G9" s="6">
        <f t="shared" si="1"/>
        <v>8727.100000000006</v>
      </c>
      <c r="H9" s="13">
        <f t="shared" si="2"/>
        <v>106.76315436662898</v>
      </c>
    </row>
    <row r="10" spans="1:8" ht="114.75">
      <c r="A10" s="11" t="s">
        <v>16</v>
      </c>
      <c r="B10" s="11" t="s">
        <v>196</v>
      </c>
      <c r="C10" s="6">
        <v>781</v>
      </c>
      <c r="D10" s="12">
        <v>167</v>
      </c>
      <c r="E10" s="13">
        <f t="shared" si="0"/>
        <v>21.382842509603073</v>
      </c>
      <c r="F10" s="12">
        <v>113.4</v>
      </c>
      <c r="G10" s="6">
        <f t="shared" si="1"/>
        <v>53.599999999999994</v>
      </c>
      <c r="H10" s="13">
        <f t="shared" si="2"/>
        <v>147.26631393298058</v>
      </c>
    </row>
    <row r="11" spans="1:8" ht="51">
      <c r="A11" s="11" t="s">
        <v>17</v>
      </c>
      <c r="B11" s="11" t="s">
        <v>18</v>
      </c>
      <c r="C11" s="6">
        <v>107</v>
      </c>
      <c r="D11" s="12">
        <v>24.9</v>
      </c>
      <c r="E11" s="13">
        <f t="shared" si="0"/>
        <v>23.27102803738318</v>
      </c>
      <c r="F11" s="12">
        <v>36.5</v>
      </c>
      <c r="G11" s="6">
        <f t="shared" si="1"/>
        <v>-11.600000000000001</v>
      </c>
      <c r="H11" s="13">
        <f t="shared" si="2"/>
        <v>68.21917808219177</v>
      </c>
    </row>
    <row r="12" spans="1:8" ht="127.5">
      <c r="A12" s="11" t="s">
        <v>19</v>
      </c>
      <c r="B12" s="11" t="s">
        <v>224</v>
      </c>
      <c r="C12" s="6">
        <v>48</v>
      </c>
      <c r="D12" s="12">
        <v>18.6</v>
      </c>
      <c r="E12" s="13">
        <f t="shared" si="0"/>
        <v>38.75000000000001</v>
      </c>
      <c r="F12" s="12">
        <v>21.4</v>
      </c>
      <c r="G12" s="6">
        <f t="shared" si="1"/>
        <v>-2.799999999999997</v>
      </c>
      <c r="H12" s="13">
        <f t="shared" si="2"/>
        <v>86.9158878504673</v>
      </c>
    </row>
    <row r="13" spans="1:8" ht="102">
      <c r="A13" s="11" t="s">
        <v>20</v>
      </c>
      <c r="B13" s="11" t="s">
        <v>21</v>
      </c>
      <c r="C13" s="6"/>
      <c r="D13" s="12"/>
      <c r="E13" s="13"/>
      <c r="F13" s="12"/>
      <c r="G13" s="6">
        <f t="shared" si="1"/>
        <v>0</v>
      </c>
      <c r="H13" s="13"/>
    </row>
    <row r="14" spans="1:8" ht="76.5">
      <c r="A14" s="11" t="s">
        <v>165</v>
      </c>
      <c r="B14" s="11" t="s">
        <v>166</v>
      </c>
      <c r="C14" s="6">
        <v>200</v>
      </c>
      <c r="D14" s="12">
        <v>310.8</v>
      </c>
      <c r="E14" s="13">
        <f t="shared" si="0"/>
        <v>155.4</v>
      </c>
      <c r="F14" s="12"/>
      <c r="G14" s="6">
        <f t="shared" si="1"/>
        <v>310.8</v>
      </c>
      <c r="H14" s="13"/>
    </row>
    <row r="15" spans="1:8" ht="25.5">
      <c r="A15" s="11" t="s">
        <v>22</v>
      </c>
      <c r="B15" s="7" t="s">
        <v>23</v>
      </c>
      <c r="C15" s="9">
        <f>SUM(C16+C19)</f>
        <v>16473</v>
      </c>
      <c r="D15" s="9">
        <f>SUM(D16+D19)</f>
        <v>8620.9</v>
      </c>
      <c r="E15" s="10">
        <f t="shared" si="0"/>
        <v>52.33351544952346</v>
      </c>
      <c r="F15" s="25">
        <f>SUM(F16+F19)</f>
        <v>8004.400000000001</v>
      </c>
      <c r="G15" s="9">
        <f t="shared" si="1"/>
        <v>616.4999999999991</v>
      </c>
      <c r="H15" s="10">
        <f t="shared" si="2"/>
        <v>107.70201389235919</v>
      </c>
    </row>
    <row r="16" spans="1:8" ht="25.5">
      <c r="A16" s="11" t="s">
        <v>24</v>
      </c>
      <c r="B16" s="11" t="s">
        <v>25</v>
      </c>
      <c r="C16" s="6">
        <f>SUM(C17:C18)</f>
        <v>16453</v>
      </c>
      <c r="D16" s="6">
        <f>SUM(D17:D18)</f>
        <v>8611.6</v>
      </c>
      <c r="E16" s="13">
        <f t="shared" si="0"/>
        <v>52.340606576308275</v>
      </c>
      <c r="F16" s="6">
        <f>SUM(F17:F18)</f>
        <v>7985.3</v>
      </c>
      <c r="G16" s="6">
        <f t="shared" si="1"/>
        <v>626.3000000000002</v>
      </c>
      <c r="H16" s="13">
        <f t="shared" si="2"/>
        <v>107.84316180982555</v>
      </c>
    </row>
    <row r="17" spans="1:8" ht="25.5">
      <c r="A17" s="11" t="s">
        <v>152</v>
      </c>
      <c r="B17" s="11" t="s">
        <v>25</v>
      </c>
      <c r="C17" s="6">
        <v>12253</v>
      </c>
      <c r="D17" s="12">
        <v>4597.7</v>
      </c>
      <c r="E17" s="13">
        <f t="shared" si="0"/>
        <v>37.523055578225744</v>
      </c>
      <c r="F17" s="12">
        <v>0</v>
      </c>
      <c r="G17" s="6">
        <f t="shared" si="1"/>
        <v>4597.7</v>
      </c>
      <c r="H17" s="13"/>
    </row>
    <row r="18" spans="1:8" ht="51">
      <c r="A18" s="11" t="s">
        <v>167</v>
      </c>
      <c r="B18" s="11" t="s">
        <v>153</v>
      </c>
      <c r="C18" s="6">
        <v>4200</v>
      </c>
      <c r="D18" s="12">
        <v>4013.9</v>
      </c>
      <c r="E18" s="13">
        <f t="shared" si="0"/>
        <v>95.56904761904762</v>
      </c>
      <c r="F18" s="12">
        <v>7985.3</v>
      </c>
      <c r="G18" s="6">
        <f t="shared" si="1"/>
        <v>-3971.4</v>
      </c>
      <c r="H18" s="13"/>
    </row>
    <row r="19" spans="1:8" ht="12.75">
      <c r="A19" s="11" t="s">
        <v>26</v>
      </c>
      <c r="B19" s="11" t="s">
        <v>27</v>
      </c>
      <c r="C19" s="6">
        <f>SUM(C20:C21)</f>
        <v>20</v>
      </c>
      <c r="D19" s="6">
        <f>SUM(D20:D21)</f>
        <v>9.3</v>
      </c>
      <c r="E19" s="13">
        <f t="shared" si="0"/>
        <v>46.50000000000001</v>
      </c>
      <c r="F19" s="6">
        <f>SUM(F20:F21)</f>
        <v>19.1</v>
      </c>
      <c r="G19" s="6">
        <f t="shared" si="1"/>
        <v>-9.8</v>
      </c>
      <c r="H19" s="13">
        <f t="shared" si="2"/>
        <v>48.691099476439796</v>
      </c>
    </row>
    <row r="20" spans="1:8" ht="12.75">
      <c r="A20" s="11" t="s">
        <v>154</v>
      </c>
      <c r="B20" s="11" t="s">
        <v>27</v>
      </c>
      <c r="C20" s="6">
        <v>10</v>
      </c>
      <c r="D20" s="12"/>
      <c r="E20" s="13">
        <f t="shared" si="0"/>
        <v>0</v>
      </c>
      <c r="F20" s="12">
        <v>0</v>
      </c>
      <c r="G20" s="6">
        <f t="shared" si="1"/>
        <v>0</v>
      </c>
      <c r="H20" s="13"/>
    </row>
    <row r="21" spans="1:8" ht="38.25">
      <c r="A21" s="11" t="s">
        <v>155</v>
      </c>
      <c r="B21" s="11" t="s">
        <v>190</v>
      </c>
      <c r="C21" s="6">
        <v>10</v>
      </c>
      <c r="D21" s="12">
        <v>9.3</v>
      </c>
      <c r="E21" s="13">
        <f t="shared" si="0"/>
        <v>93.00000000000001</v>
      </c>
      <c r="F21" s="12">
        <v>19.1</v>
      </c>
      <c r="G21" s="6">
        <f t="shared" si="1"/>
        <v>-9.8</v>
      </c>
      <c r="H21" s="13"/>
    </row>
    <row r="22" spans="1:8" ht="12.75">
      <c r="A22" s="11" t="s">
        <v>28</v>
      </c>
      <c r="B22" s="7" t="s">
        <v>29</v>
      </c>
      <c r="C22" s="9">
        <f>SUM(C23:C24)</f>
        <v>11514</v>
      </c>
      <c r="D22" s="9">
        <f>SUM(D23:D24)</f>
        <v>5396.6</v>
      </c>
      <c r="E22" s="10">
        <f t="shared" si="0"/>
        <v>46.8698975160674</v>
      </c>
      <c r="F22" s="25">
        <f>SUM(F23:F24)</f>
        <v>7298.099999999999</v>
      </c>
      <c r="G22" s="9">
        <f t="shared" si="1"/>
        <v>-1901.499999999999</v>
      </c>
      <c r="H22" s="10">
        <f t="shared" si="2"/>
        <v>73.9452734273304</v>
      </c>
    </row>
    <row r="23" spans="1:8" ht="63.75">
      <c r="A23" s="11" t="s">
        <v>30</v>
      </c>
      <c r="B23" s="11" t="s">
        <v>31</v>
      </c>
      <c r="C23" s="6">
        <v>814</v>
      </c>
      <c r="D23" s="12">
        <v>905.5</v>
      </c>
      <c r="E23" s="13">
        <f t="shared" si="0"/>
        <v>111.24078624078624</v>
      </c>
      <c r="F23" s="12">
        <v>573.7</v>
      </c>
      <c r="G23" s="6">
        <f t="shared" si="1"/>
        <v>331.79999999999995</v>
      </c>
      <c r="H23" s="13">
        <f t="shared" si="2"/>
        <v>157.83510545581314</v>
      </c>
    </row>
    <row r="24" spans="1:8" ht="12.75">
      <c r="A24" s="11" t="s">
        <v>32</v>
      </c>
      <c r="B24" s="11" t="s">
        <v>33</v>
      </c>
      <c r="C24" s="6">
        <f>SUM(C25:C26)</f>
        <v>10700</v>
      </c>
      <c r="D24" s="6">
        <f>SUM(D25:D26)</f>
        <v>4491.1</v>
      </c>
      <c r="E24" s="13">
        <f t="shared" si="0"/>
        <v>41.97289719626169</v>
      </c>
      <c r="F24" s="12">
        <f>SUM(F25:F26)</f>
        <v>6724.4</v>
      </c>
      <c r="G24" s="6">
        <f t="shared" si="1"/>
        <v>-2233.2999999999993</v>
      </c>
      <c r="H24" s="13">
        <f t="shared" si="2"/>
        <v>66.78811492475167</v>
      </c>
    </row>
    <row r="25" spans="1:8" ht="102">
      <c r="A25" s="11" t="s">
        <v>34</v>
      </c>
      <c r="B25" s="11" t="s">
        <v>35</v>
      </c>
      <c r="C25" s="6">
        <v>2000</v>
      </c>
      <c r="D25" s="12">
        <v>186</v>
      </c>
      <c r="E25" s="13">
        <f t="shared" si="0"/>
        <v>9.3</v>
      </c>
      <c r="F25" s="12">
        <v>1803.1</v>
      </c>
      <c r="G25" s="6">
        <f t="shared" si="1"/>
        <v>-1617.1</v>
      </c>
      <c r="H25" s="13">
        <f t="shared" si="2"/>
        <v>10.315567633520049</v>
      </c>
    </row>
    <row r="26" spans="1:8" ht="102">
      <c r="A26" s="11" t="s">
        <v>36</v>
      </c>
      <c r="B26" s="11" t="s">
        <v>37</v>
      </c>
      <c r="C26" s="6">
        <v>8700</v>
      </c>
      <c r="D26" s="12">
        <v>4305.1</v>
      </c>
      <c r="E26" s="13">
        <f t="shared" si="0"/>
        <v>49.48390804597702</v>
      </c>
      <c r="F26" s="12">
        <v>4921.3</v>
      </c>
      <c r="G26" s="6">
        <f t="shared" si="1"/>
        <v>-616.1999999999998</v>
      </c>
      <c r="H26" s="13">
        <f t="shared" si="2"/>
        <v>87.47891817202772</v>
      </c>
    </row>
    <row r="27" spans="1:8" ht="25.5">
      <c r="A27" s="11" t="s">
        <v>38</v>
      </c>
      <c r="B27" s="7" t="s">
        <v>39</v>
      </c>
      <c r="C27" s="9">
        <f>SUM(C28+C29+C32)</f>
        <v>11709</v>
      </c>
      <c r="D27" s="9">
        <f>SUM(D28+D29+D32)</f>
        <v>6666.599999999999</v>
      </c>
      <c r="E27" s="10">
        <f t="shared" si="0"/>
        <v>56.93569049449142</v>
      </c>
      <c r="F27" s="25">
        <f>SUM(F28:F29)</f>
        <v>5472.5</v>
      </c>
      <c r="G27" s="9">
        <f t="shared" si="1"/>
        <v>1194.0999999999995</v>
      </c>
      <c r="H27" s="10">
        <f t="shared" si="2"/>
        <v>121.82000913659205</v>
      </c>
    </row>
    <row r="28" spans="1:8" ht="89.25">
      <c r="A28" s="11" t="s">
        <v>40</v>
      </c>
      <c r="B28" s="11" t="s">
        <v>41</v>
      </c>
      <c r="C28" s="6">
        <v>2550</v>
      </c>
      <c r="D28" s="12">
        <v>1768.5</v>
      </c>
      <c r="E28" s="13">
        <f t="shared" si="0"/>
        <v>69.3529411764706</v>
      </c>
      <c r="F28" s="12">
        <v>1393.3</v>
      </c>
      <c r="G28" s="6">
        <f t="shared" si="1"/>
        <v>375.20000000000005</v>
      </c>
      <c r="H28" s="13">
        <f t="shared" si="2"/>
        <v>126.92887389650471</v>
      </c>
    </row>
    <row r="29" spans="1:8" ht="114.75">
      <c r="A29" s="11" t="s">
        <v>42</v>
      </c>
      <c r="B29" s="11" t="s">
        <v>198</v>
      </c>
      <c r="C29" s="6">
        <f>SUM(C30:C31)</f>
        <v>9154</v>
      </c>
      <c r="D29" s="6">
        <f>SUM(D30:D31)</f>
        <v>4898.099999999999</v>
      </c>
      <c r="E29" s="13">
        <f t="shared" si="0"/>
        <v>53.507756172165166</v>
      </c>
      <c r="F29" s="12">
        <f>SUM(F30:F32)</f>
        <v>4079.2000000000003</v>
      </c>
      <c r="G29" s="6">
        <f t="shared" si="1"/>
        <v>818.8999999999992</v>
      </c>
      <c r="H29" s="13">
        <f t="shared" si="2"/>
        <v>120.0750147087664</v>
      </c>
    </row>
    <row r="30" spans="1:8" ht="12.75">
      <c r="A30" s="11" t="s">
        <v>43</v>
      </c>
      <c r="B30" s="11"/>
      <c r="C30" s="6">
        <v>8405</v>
      </c>
      <c r="D30" s="12">
        <v>4465.4</v>
      </c>
      <c r="E30" s="13">
        <f t="shared" si="0"/>
        <v>53.12790005948839</v>
      </c>
      <c r="F30" s="12">
        <v>3740.3</v>
      </c>
      <c r="G30" s="6">
        <f t="shared" si="1"/>
        <v>725.0999999999995</v>
      </c>
      <c r="H30" s="13">
        <f t="shared" si="2"/>
        <v>119.38614549635054</v>
      </c>
    </row>
    <row r="31" spans="1:8" ht="12.75">
      <c r="A31" s="11" t="s">
        <v>44</v>
      </c>
      <c r="B31" s="11"/>
      <c r="C31" s="6">
        <v>749</v>
      </c>
      <c r="D31" s="12">
        <v>432.7</v>
      </c>
      <c r="E31" s="13">
        <f t="shared" si="0"/>
        <v>57.77036048064085</v>
      </c>
      <c r="F31" s="12">
        <v>338.9</v>
      </c>
      <c r="G31" s="6">
        <f t="shared" si="1"/>
        <v>93.80000000000001</v>
      </c>
      <c r="H31" s="13">
        <f t="shared" si="2"/>
        <v>127.67778105635881</v>
      </c>
    </row>
    <row r="32" spans="1:8" ht="38.25">
      <c r="A32" s="11" t="s">
        <v>45</v>
      </c>
      <c r="B32" s="11" t="s">
        <v>46</v>
      </c>
      <c r="C32" s="6">
        <v>5</v>
      </c>
      <c r="D32" s="12">
        <v>0</v>
      </c>
      <c r="E32" s="13">
        <f t="shared" si="0"/>
        <v>0</v>
      </c>
      <c r="F32" s="12">
        <v>0</v>
      </c>
      <c r="G32" s="6">
        <f t="shared" si="1"/>
        <v>0</v>
      </c>
      <c r="H32" s="13"/>
    </row>
    <row r="33" spans="1:8" ht="51">
      <c r="A33" s="16" t="s">
        <v>168</v>
      </c>
      <c r="B33" s="14" t="s">
        <v>169</v>
      </c>
      <c r="C33" s="26">
        <f>SUM(C34:C35)</f>
        <v>15</v>
      </c>
      <c r="D33" s="26">
        <f>SUM(D34:D35)</f>
        <v>26.599999999999998</v>
      </c>
      <c r="E33" s="10"/>
      <c r="F33" s="25">
        <f>SUM(F34:F35)</f>
        <v>20.3</v>
      </c>
      <c r="G33" s="9">
        <f t="shared" si="1"/>
        <v>6.299999999999997</v>
      </c>
      <c r="H33" s="10">
        <f t="shared" si="2"/>
        <v>131.0344827586207</v>
      </c>
    </row>
    <row r="34" spans="1:8" ht="25.5">
      <c r="A34" s="16" t="s">
        <v>170</v>
      </c>
      <c r="B34" s="16" t="s">
        <v>171</v>
      </c>
      <c r="C34" s="12">
        <v>15</v>
      </c>
      <c r="D34" s="27">
        <v>26.9</v>
      </c>
      <c r="E34" s="10"/>
      <c r="F34" s="12">
        <v>20.2</v>
      </c>
      <c r="G34" s="6">
        <f t="shared" si="1"/>
        <v>6.699999999999999</v>
      </c>
      <c r="H34" s="13">
        <f t="shared" si="2"/>
        <v>133.16831683168317</v>
      </c>
    </row>
    <row r="35" spans="1:8" ht="89.25">
      <c r="A35" s="16" t="s">
        <v>229</v>
      </c>
      <c r="B35" s="16" t="s">
        <v>230</v>
      </c>
      <c r="C35" s="12">
        <v>0</v>
      </c>
      <c r="D35" s="27">
        <v>-0.3</v>
      </c>
      <c r="E35" s="10"/>
      <c r="F35" s="12">
        <v>0.1</v>
      </c>
      <c r="G35" s="6">
        <f t="shared" si="1"/>
        <v>-0.4</v>
      </c>
      <c r="H35" s="13">
        <f t="shared" si="2"/>
        <v>-300</v>
      </c>
    </row>
    <row r="36" spans="1:8" ht="63.75">
      <c r="A36" s="11" t="s">
        <v>47</v>
      </c>
      <c r="B36" s="7" t="s">
        <v>48</v>
      </c>
      <c r="C36" s="9">
        <f>SUM(C37:C40)</f>
        <v>14873</v>
      </c>
      <c r="D36" s="9">
        <f>SUM(D37:D40)</f>
        <v>9890.6</v>
      </c>
      <c r="E36" s="10">
        <f t="shared" si="0"/>
        <v>66.50036979761985</v>
      </c>
      <c r="F36" s="25">
        <f>SUM(F37:F40)</f>
        <v>7869.3</v>
      </c>
      <c r="G36" s="9">
        <f t="shared" si="1"/>
        <v>2021.3000000000002</v>
      </c>
      <c r="H36" s="10">
        <f t="shared" si="2"/>
        <v>125.68589328148627</v>
      </c>
    </row>
    <row r="37" spans="1:8" ht="102">
      <c r="A37" s="11" t="s">
        <v>49</v>
      </c>
      <c r="B37" s="11" t="s">
        <v>225</v>
      </c>
      <c r="C37" s="6">
        <v>8583</v>
      </c>
      <c r="D37" s="12">
        <v>4322.8</v>
      </c>
      <c r="E37" s="13">
        <f t="shared" si="0"/>
        <v>50.36467435628568</v>
      </c>
      <c r="F37" s="12">
        <v>5075.1</v>
      </c>
      <c r="G37" s="6">
        <f t="shared" si="1"/>
        <v>-752.3000000000002</v>
      </c>
      <c r="H37" s="13">
        <f t="shared" si="2"/>
        <v>85.17664676558097</v>
      </c>
    </row>
    <row r="38" spans="1:8" ht="127.5">
      <c r="A38" s="11" t="s">
        <v>50</v>
      </c>
      <c r="B38" s="11" t="s">
        <v>226</v>
      </c>
      <c r="C38" s="6">
        <v>6010</v>
      </c>
      <c r="D38" s="12">
        <v>5330.3</v>
      </c>
      <c r="E38" s="13">
        <f t="shared" si="0"/>
        <v>88.69051580698836</v>
      </c>
      <c r="F38" s="12">
        <v>2760.5</v>
      </c>
      <c r="G38" s="6">
        <f t="shared" si="1"/>
        <v>2569.8</v>
      </c>
      <c r="H38" s="13">
        <f t="shared" si="2"/>
        <v>193.0918311900018</v>
      </c>
    </row>
    <row r="39" spans="1:8" ht="63.75">
      <c r="A39" s="11" t="s">
        <v>51</v>
      </c>
      <c r="B39" s="11" t="s">
        <v>52</v>
      </c>
      <c r="C39" s="6">
        <v>30</v>
      </c>
      <c r="D39" s="12">
        <v>26.2</v>
      </c>
      <c r="E39" s="13">
        <f t="shared" si="0"/>
        <v>87.33333333333333</v>
      </c>
      <c r="F39" s="12">
        <v>19.9</v>
      </c>
      <c r="G39" s="6">
        <f t="shared" si="1"/>
        <v>6.300000000000001</v>
      </c>
      <c r="H39" s="13">
        <f t="shared" si="2"/>
        <v>131.65829145728645</v>
      </c>
    </row>
    <row r="40" spans="1:8" ht="102">
      <c r="A40" s="11" t="s">
        <v>53</v>
      </c>
      <c r="B40" s="11" t="s">
        <v>54</v>
      </c>
      <c r="C40" s="6">
        <v>250</v>
      </c>
      <c r="D40" s="12">
        <v>211.3</v>
      </c>
      <c r="E40" s="13">
        <f t="shared" si="0"/>
        <v>84.52</v>
      </c>
      <c r="F40" s="12">
        <v>13.8</v>
      </c>
      <c r="G40" s="6">
        <f t="shared" si="1"/>
        <v>197.5</v>
      </c>
      <c r="H40" s="13">
        <f t="shared" si="2"/>
        <v>1531.159420289855</v>
      </c>
    </row>
    <row r="41" spans="1:8" ht="25.5">
      <c r="A41" s="11" t="s">
        <v>55</v>
      </c>
      <c r="B41" s="7" t="s">
        <v>56</v>
      </c>
      <c r="C41" s="9">
        <f>SUM(C42)</f>
        <v>2017</v>
      </c>
      <c r="D41" s="9">
        <f>SUM(D42)</f>
        <v>1063.7</v>
      </c>
      <c r="E41" s="10">
        <f t="shared" si="0"/>
        <v>52.73673772930094</v>
      </c>
      <c r="F41" s="9">
        <f>SUM(F42)</f>
        <v>987</v>
      </c>
      <c r="G41" s="9">
        <f t="shared" si="1"/>
        <v>76.70000000000005</v>
      </c>
      <c r="H41" s="10">
        <f t="shared" si="2"/>
        <v>107.77102330293819</v>
      </c>
    </row>
    <row r="42" spans="1:8" ht="25.5">
      <c r="A42" s="11" t="s">
        <v>57</v>
      </c>
      <c r="B42" s="11" t="s">
        <v>58</v>
      </c>
      <c r="C42" s="6">
        <v>2017</v>
      </c>
      <c r="D42" s="12">
        <v>1063.7</v>
      </c>
      <c r="E42" s="13">
        <f t="shared" si="0"/>
        <v>52.73673772930094</v>
      </c>
      <c r="F42" s="12">
        <v>987</v>
      </c>
      <c r="G42" s="6">
        <f t="shared" si="1"/>
        <v>76.70000000000005</v>
      </c>
      <c r="H42" s="13">
        <f t="shared" si="2"/>
        <v>107.77102330293819</v>
      </c>
    </row>
    <row r="43" spans="1:8" ht="51">
      <c r="A43" s="11" t="s">
        <v>59</v>
      </c>
      <c r="B43" s="7" t="s">
        <v>60</v>
      </c>
      <c r="C43" s="9">
        <f>SUM(C44:C46)</f>
        <v>34919</v>
      </c>
      <c r="D43" s="9">
        <f>SUM(D44:D46)</f>
        <v>16112.400000000001</v>
      </c>
      <c r="E43" s="10">
        <f t="shared" si="0"/>
        <v>46.14221484005843</v>
      </c>
      <c r="F43" s="25">
        <f>SUM(F44:F46)</f>
        <v>13453.400000000001</v>
      </c>
      <c r="G43" s="9">
        <f t="shared" si="1"/>
        <v>2659</v>
      </c>
      <c r="H43" s="10">
        <f t="shared" si="2"/>
        <v>119.7645204929609</v>
      </c>
    </row>
    <row r="44" spans="1:8" ht="38.25">
      <c r="A44" s="11" t="s">
        <v>157</v>
      </c>
      <c r="B44" s="11" t="s">
        <v>61</v>
      </c>
      <c r="C44" s="6">
        <v>14</v>
      </c>
      <c r="D44" s="12">
        <v>10.1</v>
      </c>
      <c r="E44" s="13">
        <f t="shared" si="0"/>
        <v>72.14285714285714</v>
      </c>
      <c r="F44" s="12">
        <v>6.7</v>
      </c>
      <c r="G44" s="6">
        <f t="shared" si="1"/>
        <v>3.3999999999999995</v>
      </c>
      <c r="H44" s="13">
        <f t="shared" si="2"/>
        <v>150.7462686567164</v>
      </c>
    </row>
    <row r="45" spans="1:8" ht="25.5">
      <c r="A45" s="11" t="s">
        <v>212</v>
      </c>
      <c r="B45" s="11" t="s">
        <v>213</v>
      </c>
      <c r="C45" s="6">
        <v>200</v>
      </c>
      <c r="D45" s="12">
        <v>164.6</v>
      </c>
      <c r="E45" s="13">
        <f t="shared" si="0"/>
        <v>82.3</v>
      </c>
      <c r="F45" s="12">
        <v>9</v>
      </c>
      <c r="G45" s="6">
        <f t="shared" si="1"/>
        <v>155.6</v>
      </c>
      <c r="H45" s="13">
        <f t="shared" si="2"/>
        <v>1828.888888888889</v>
      </c>
    </row>
    <row r="46" spans="1:8" ht="38.25">
      <c r="A46" s="11" t="s">
        <v>62</v>
      </c>
      <c r="B46" s="11" t="s">
        <v>63</v>
      </c>
      <c r="C46" s="6">
        <v>34705</v>
      </c>
      <c r="D46" s="12">
        <v>15937.7</v>
      </c>
      <c r="E46" s="13">
        <f t="shared" si="0"/>
        <v>45.92335398357585</v>
      </c>
      <c r="F46" s="12">
        <v>13437.7</v>
      </c>
      <c r="G46" s="6">
        <f t="shared" si="1"/>
        <v>2500</v>
      </c>
      <c r="H46" s="13">
        <f t="shared" si="2"/>
        <v>118.60437426047612</v>
      </c>
    </row>
    <row r="47" spans="1:8" ht="38.25">
      <c r="A47" s="7" t="s">
        <v>64</v>
      </c>
      <c r="B47" s="7" t="s">
        <v>65</v>
      </c>
      <c r="C47" s="9">
        <f>SUM(C48:C52)</f>
        <v>18171</v>
      </c>
      <c r="D47" s="9">
        <f>SUM(D48:D52)</f>
        <v>3388</v>
      </c>
      <c r="E47" s="10">
        <f t="shared" si="0"/>
        <v>18.645093830829342</v>
      </c>
      <c r="F47" s="25">
        <f>SUM(F48:F52)</f>
        <v>3750.1</v>
      </c>
      <c r="G47" s="9">
        <f t="shared" si="1"/>
        <v>-362.0999999999999</v>
      </c>
      <c r="H47" s="10">
        <f t="shared" si="2"/>
        <v>90.34425748646703</v>
      </c>
    </row>
    <row r="48" spans="1:8" ht="38.25">
      <c r="A48" s="11" t="s">
        <v>191</v>
      </c>
      <c r="B48" s="11" t="s">
        <v>192</v>
      </c>
      <c r="C48" s="6">
        <v>136</v>
      </c>
      <c r="D48" s="6">
        <v>69.4</v>
      </c>
      <c r="E48" s="13"/>
      <c r="F48" s="12">
        <v>14</v>
      </c>
      <c r="G48" s="6">
        <f t="shared" si="1"/>
        <v>55.400000000000006</v>
      </c>
      <c r="H48" s="13">
        <f t="shared" si="2"/>
        <v>495.7142857142858</v>
      </c>
    </row>
    <row r="49" spans="1:8" ht="127.5">
      <c r="A49" s="11" t="s">
        <v>245</v>
      </c>
      <c r="B49" s="11" t="s">
        <v>242</v>
      </c>
      <c r="C49" s="6"/>
      <c r="D49" s="6">
        <v>0.4</v>
      </c>
      <c r="E49" s="13"/>
      <c r="F49" s="12"/>
      <c r="G49" s="6"/>
      <c r="H49" s="13"/>
    </row>
    <row r="50" spans="1:8" ht="140.25">
      <c r="A50" s="11" t="s">
        <v>66</v>
      </c>
      <c r="B50" s="11" t="s">
        <v>227</v>
      </c>
      <c r="C50" s="6">
        <v>17200</v>
      </c>
      <c r="D50" s="12">
        <v>2800.1</v>
      </c>
      <c r="E50" s="13">
        <f t="shared" si="0"/>
        <v>16.279651162790696</v>
      </c>
      <c r="F50" s="12">
        <v>2919.2</v>
      </c>
      <c r="G50" s="6">
        <f t="shared" si="1"/>
        <v>-119.09999999999991</v>
      </c>
      <c r="H50" s="13">
        <f t="shared" si="2"/>
        <v>95.92011510002742</v>
      </c>
    </row>
    <row r="51" spans="1:8" ht="127.5">
      <c r="A51" s="11" t="s">
        <v>222</v>
      </c>
      <c r="B51" s="11" t="s">
        <v>223</v>
      </c>
      <c r="C51" s="6">
        <v>35</v>
      </c>
      <c r="D51" s="12">
        <v>84.5</v>
      </c>
      <c r="E51" s="13">
        <f t="shared" si="0"/>
        <v>241.42857142857142</v>
      </c>
      <c r="F51" s="12"/>
      <c r="G51" s="6"/>
      <c r="H51" s="13"/>
    </row>
    <row r="52" spans="1:8" ht="63.75">
      <c r="A52" s="11" t="s">
        <v>67</v>
      </c>
      <c r="B52" s="11" t="s">
        <v>68</v>
      </c>
      <c r="C52" s="6">
        <v>800</v>
      </c>
      <c r="D52" s="12">
        <v>433.6</v>
      </c>
      <c r="E52" s="13">
        <f t="shared" si="0"/>
        <v>54.2</v>
      </c>
      <c r="F52" s="12">
        <v>816.9</v>
      </c>
      <c r="G52" s="6">
        <f t="shared" si="1"/>
        <v>-383.29999999999995</v>
      </c>
      <c r="H52" s="13">
        <f t="shared" si="2"/>
        <v>53.078712204676215</v>
      </c>
    </row>
    <row r="53" spans="1:8" ht="25.5">
      <c r="A53" s="11" t="s">
        <v>69</v>
      </c>
      <c r="B53" s="7" t="s">
        <v>70</v>
      </c>
      <c r="C53" s="9">
        <f>SUM(C54:C64)</f>
        <v>9526</v>
      </c>
      <c r="D53" s="9">
        <f>SUM(D54:D64)</f>
        <v>4588.6</v>
      </c>
      <c r="E53" s="10">
        <f t="shared" si="0"/>
        <v>48.169221079151804</v>
      </c>
      <c r="F53" s="25">
        <f>SUM(F54:F64)</f>
        <v>4633</v>
      </c>
      <c r="G53" s="9">
        <f t="shared" si="1"/>
        <v>-44.399999999999636</v>
      </c>
      <c r="H53" s="10">
        <f t="shared" si="2"/>
        <v>99.04165767321392</v>
      </c>
    </row>
    <row r="54" spans="1:8" ht="89.25">
      <c r="A54" s="11" t="s">
        <v>71</v>
      </c>
      <c r="B54" s="11" t="s">
        <v>72</v>
      </c>
      <c r="C54" s="6">
        <v>47</v>
      </c>
      <c r="D54" s="12">
        <v>60.7</v>
      </c>
      <c r="E54" s="13">
        <f t="shared" si="0"/>
        <v>129.14893617021278</v>
      </c>
      <c r="F54" s="12">
        <v>34.2</v>
      </c>
      <c r="G54" s="6">
        <f t="shared" si="1"/>
        <v>26.5</v>
      </c>
      <c r="H54" s="13">
        <f t="shared" si="2"/>
        <v>177.48538011695905</v>
      </c>
    </row>
    <row r="55" spans="1:8" ht="76.5">
      <c r="A55" s="11" t="s">
        <v>73</v>
      </c>
      <c r="B55" s="11" t="s">
        <v>74</v>
      </c>
      <c r="C55" s="6">
        <v>70</v>
      </c>
      <c r="D55" s="12">
        <v>25.9</v>
      </c>
      <c r="E55" s="13">
        <f t="shared" si="0"/>
        <v>37</v>
      </c>
      <c r="F55" s="12">
        <v>40.8</v>
      </c>
      <c r="G55" s="6">
        <f t="shared" si="1"/>
        <v>-14.899999999999999</v>
      </c>
      <c r="H55" s="13">
        <f t="shared" si="2"/>
        <v>63.48039215686275</v>
      </c>
    </row>
    <row r="56" spans="1:8" ht="76.5">
      <c r="A56" s="11" t="s">
        <v>75</v>
      </c>
      <c r="B56" s="11" t="s">
        <v>76</v>
      </c>
      <c r="C56" s="6">
        <v>47</v>
      </c>
      <c r="D56" s="12">
        <v>37</v>
      </c>
      <c r="E56" s="13">
        <f t="shared" si="0"/>
        <v>78.72340425531915</v>
      </c>
      <c r="F56" s="12">
        <v>12.7</v>
      </c>
      <c r="G56" s="6">
        <f t="shared" si="1"/>
        <v>24.3</v>
      </c>
      <c r="H56" s="13">
        <f t="shared" si="2"/>
        <v>291.3385826771654</v>
      </c>
    </row>
    <row r="57" spans="1:8" ht="89.25">
      <c r="A57" s="11" t="s">
        <v>214</v>
      </c>
      <c r="B57" s="11" t="s">
        <v>228</v>
      </c>
      <c r="C57" s="6"/>
      <c r="D57" s="12">
        <v>6</v>
      </c>
      <c r="E57" s="13"/>
      <c r="F57" s="12">
        <v>0</v>
      </c>
      <c r="G57" s="6">
        <f t="shared" si="1"/>
        <v>6</v>
      </c>
      <c r="H57" s="13"/>
    </row>
    <row r="58" spans="1:8" ht="76.5">
      <c r="A58" s="11" t="s">
        <v>77</v>
      </c>
      <c r="B58" s="11" t="s">
        <v>78</v>
      </c>
      <c r="C58" s="6">
        <v>50</v>
      </c>
      <c r="D58" s="12">
        <v>10.9</v>
      </c>
      <c r="E58" s="13">
        <f t="shared" si="0"/>
        <v>21.8</v>
      </c>
      <c r="F58" s="12">
        <v>23</v>
      </c>
      <c r="G58" s="6">
        <f t="shared" si="1"/>
        <v>-12.1</v>
      </c>
      <c r="H58" s="13">
        <f t="shared" si="2"/>
        <v>47.391304347826086</v>
      </c>
    </row>
    <row r="59" spans="1:8" ht="76.5">
      <c r="A59" s="11" t="s">
        <v>193</v>
      </c>
      <c r="B59" s="11" t="s">
        <v>78</v>
      </c>
      <c r="C59" s="6"/>
      <c r="D59" s="12">
        <v>8.4</v>
      </c>
      <c r="E59" s="13"/>
      <c r="F59" s="12"/>
      <c r="G59" s="6">
        <f t="shared" si="1"/>
        <v>8.4</v>
      </c>
      <c r="H59" s="13"/>
    </row>
    <row r="60" spans="1:8" ht="38.25">
      <c r="A60" s="11" t="s">
        <v>79</v>
      </c>
      <c r="B60" s="11" t="s">
        <v>80</v>
      </c>
      <c r="C60" s="6">
        <v>31</v>
      </c>
      <c r="D60" s="12">
        <v>8.3</v>
      </c>
      <c r="E60" s="13">
        <f t="shared" si="0"/>
        <v>26.7741935483871</v>
      </c>
      <c r="F60" s="12">
        <v>14.5</v>
      </c>
      <c r="G60" s="6">
        <f t="shared" si="1"/>
        <v>-6.199999999999999</v>
      </c>
      <c r="H60" s="13">
        <f t="shared" si="2"/>
        <v>57.24137931034483</v>
      </c>
    </row>
    <row r="61" spans="1:8" ht="76.5">
      <c r="A61" s="11" t="s">
        <v>81</v>
      </c>
      <c r="B61" s="11" t="s">
        <v>82</v>
      </c>
      <c r="C61" s="6">
        <v>460</v>
      </c>
      <c r="D61" s="12">
        <v>211.3</v>
      </c>
      <c r="E61" s="13">
        <f t="shared" si="0"/>
        <v>45.93478260869565</v>
      </c>
      <c r="F61" s="12">
        <v>210.8</v>
      </c>
      <c r="G61" s="6">
        <f t="shared" si="1"/>
        <v>0.5</v>
      </c>
      <c r="H61" s="13">
        <f t="shared" si="2"/>
        <v>100.23719165085389</v>
      </c>
    </row>
    <row r="62" spans="1:8" ht="38.25">
      <c r="A62" s="11" t="s">
        <v>83</v>
      </c>
      <c r="B62" s="11" t="s">
        <v>84</v>
      </c>
      <c r="C62" s="6">
        <v>7145</v>
      </c>
      <c r="D62" s="12">
        <v>3363.3</v>
      </c>
      <c r="E62" s="13">
        <f t="shared" si="0"/>
        <v>47.072078376487056</v>
      </c>
      <c r="F62" s="12">
        <v>3045.4</v>
      </c>
      <c r="G62" s="6">
        <f t="shared" si="1"/>
        <v>317.9000000000001</v>
      </c>
      <c r="H62" s="13">
        <f t="shared" si="2"/>
        <v>110.43869442437774</v>
      </c>
    </row>
    <row r="63" spans="1:8" ht="63.75">
      <c r="A63" s="11" t="s">
        <v>156</v>
      </c>
      <c r="B63" s="11" t="s">
        <v>85</v>
      </c>
      <c r="C63" s="6">
        <v>68</v>
      </c>
      <c r="D63" s="12">
        <v>0</v>
      </c>
      <c r="E63" s="13">
        <f t="shared" si="0"/>
        <v>0</v>
      </c>
      <c r="F63" s="12">
        <v>0</v>
      </c>
      <c r="G63" s="6">
        <f t="shared" si="1"/>
        <v>0</v>
      </c>
      <c r="H63" s="13">
        <v>0</v>
      </c>
    </row>
    <row r="64" spans="1:8" ht="51">
      <c r="A64" s="11" t="s">
        <v>86</v>
      </c>
      <c r="B64" s="11" t="s">
        <v>87</v>
      </c>
      <c r="C64" s="6">
        <f>SUM(C66:C74)</f>
        <v>1608</v>
      </c>
      <c r="D64" s="6">
        <f>SUM(D66:D74)</f>
        <v>856.8</v>
      </c>
      <c r="E64" s="13">
        <f t="shared" si="0"/>
        <v>53.28358208955224</v>
      </c>
      <c r="F64" s="12">
        <f>SUM(F66:F74)</f>
        <v>1251.6</v>
      </c>
      <c r="G64" s="6">
        <f t="shared" si="1"/>
        <v>-394.79999999999995</v>
      </c>
      <c r="H64" s="13">
        <f t="shared" si="2"/>
        <v>68.45637583892618</v>
      </c>
    </row>
    <row r="65" spans="1:8" ht="12.75">
      <c r="A65" s="11"/>
      <c r="B65" s="11" t="s">
        <v>88</v>
      </c>
      <c r="C65" s="6"/>
      <c r="D65" s="12"/>
      <c r="E65" s="13"/>
      <c r="F65" s="12"/>
      <c r="G65" s="6"/>
      <c r="H65" s="13"/>
    </row>
    <row r="66" spans="1:8" ht="12.75">
      <c r="A66" s="11" t="s">
        <v>89</v>
      </c>
      <c r="B66" s="11"/>
      <c r="C66" s="6">
        <v>60</v>
      </c>
      <c r="D66" s="12">
        <v>34</v>
      </c>
      <c r="E66" s="13">
        <f t="shared" si="0"/>
        <v>56.666666666666664</v>
      </c>
      <c r="F66" s="12">
        <v>386.1</v>
      </c>
      <c r="G66" s="6">
        <f t="shared" si="1"/>
        <v>-352.1</v>
      </c>
      <c r="H66" s="13">
        <f t="shared" si="2"/>
        <v>8.806008806008805</v>
      </c>
    </row>
    <row r="67" spans="1:8" ht="12.75">
      <c r="A67" s="11" t="s">
        <v>90</v>
      </c>
      <c r="B67" s="11"/>
      <c r="C67" s="6">
        <v>10</v>
      </c>
      <c r="D67" s="12">
        <v>0</v>
      </c>
      <c r="E67" s="13">
        <f t="shared" si="0"/>
        <v>0</v>
      </c>
      <c r="F67" s="12">
        <v>3</v>
      </c>
      <c r="G67" s="6">
        <f t="shared" si="1"/>
        <v>-3</v>
      </c>
      <c r="H67" s="13"/>
    </row>
    <row r="68" spans="1:8" ht="12.75">
      <c r="A68" s="11" t="s">
        <v>91</v>
      </c>
      <c r="B68" s="11"/>
      <c r="C68" s="6">
        <v>50</v>
      </c>
      <c r="D68" s="12">
        <v>41.3</v>
      </c>
      <c r="E68" s="13">
        <f t="shared" si="0"/>
        <v>82.6</v>
      </c>
      <c r="F68" s="12">
        <v>19.2</v>
      </c>
      <c r="G68" s="6">
        <f t="shared" si="1"/>
        <v>22.099999999999998</v>
      </c>
      <c r="H68" s="13">
        <f t="shared" si="2"/>
        <v>215.10416666666669</v>
      </c>
    </row>
    <row r="69" spans="1:8" ht="12.75">
      <c r="A69" s="11" t="s">
        <v>174</v>
      </c>
      <c r="B69" s="11"/>
      <c r="C69" s="6">
        <v>0</v>
      </c>
      <c r="D69" s="12">
        <v>10.4</v>
      </c>
      <c r="E69" s="13"/>
      <c r="F69" s="12">
        <v>0</v>
      </c>
      <c r="G69" s="6">
        <f t="shared" si="1"/>
        <v>10.4</v>
      </c>
      <c r="H69" s="13"/>
    </row>
    <row r="70" spans="1:8" ht="12.75">
      <c r="A70" s="11" t="s">
        <v>92</v>
      </c>
      <c r="B70" s="11"/>
      <c r="C70" s="6">
        <v>4</v>
      </c>
      <c r="D70" s="12">
        <v>0.6</v>
      </c>
      <c r="E70" s="13">
        <f>SUM(D70*100/C70)</f>
        <v>15</v>
      </c>
      <c r="F70" s="12">
        <v>2.5</v>
      </c>
      <c r="G70" s="6">
        <f aca="true" t="shared" si="3" ref="G70:G129">SUM(D70-F70)</f>
        <v>-1.9</v>
      </c>
      <c r="H70" s="13">
        <f t="shared" si="2"/>
        <v>24</v>
      </c>
    </row>
    <row r="71" spans="1:8" ht="12.75">
      <c r="A71" s="11" t="s">
        <v>93</v>
      </c>
      <c r="B71" s="11"/>
      <c r="C71" s="6">
        <v>134</v>
      </c>
      <c r="D71" s="12">
        <v>128.5</v>
      </c>
      <c r="E71" s="13">
        <f>SUM(D71*100/C71)</f>
        <v>95.8955223880597</v>
      </c>
      <c r="F71" s="12">
        <v>0</v>
      </c>
      <c r="G71" s="6">
        <f t="shared" si="3"/>
        <v>128.5</v>
      </c>
      <c r="H71" s="13"/>
    </row>
    <row r="72" spans="1:8" ht="12.75">
      <c r="A72" s="11" t="s">
        <v>243</v>
      </c>
      <c r="B72" s="11"/>
      <c r="C72" s="6"/>
      <c r="D72" s="12">
        <v>0.5</v>
      </c>
      <c r="E72" s="13"/>
      <c r="F72" s="12"/>
      <c r="G72" s="6"/>
      <c r="H72" s="13"/>
    </row>
    <row r="73" spans="1:8" ht="12.75">
      <c r="A73" s="11" t="s">
        <v>94</v>
      </c>
      <c r="B73" s="11"/>
      <c r="C73" s="6">
        <v>600</v>
      </c>
      <c r="D73" s="12">
        <v>385.8</v>
      </c>
      <c r="E73" s="13">
        <f>SUM(D73*100/C73)</f>
        <v>64.3</v>
      </c>
      <c r="F73" s="12">
        <v>361</v>
      </c>
      <c r="G73" s="6">
        <f t="shared" si="3"/>
        <v>24.80000000000001</v>
      </c>
      <c r="H73" s="13">
        <f t="shared" si="2"/>
        <v>106.86980609418282</v>
      </c>
    </row>
    <row r="74" spans="1:8" ht="12.75">
      <c r="A74" s="11" t="s">
        <v>95</v>
      </c>
      <c r="B74" s="11"/>
      <c r="C74" s="6">
        <v>750</v>
      </c>
      <c r="D74" s="12">
        <v>255.7</v>
      </c>
      <c r="E74" s="13">
        <f>SUM(D74*100/C74)</f>
        <v>34.093333333333334</v>
      </c>
      <c r="F74" s="12">
        <v>479.8</v>
      </c>
      <c r="G74" s="6">
        <f t="shared" si="3"/>
        <v>-224.10000000000002</v>
      </c>
      <c r="H74" s="13">
        <f t="shared" si="2"/>
        <v>53.29303876615256</v>
      </c>
    </row>
    <row r="75" spans="1:8" ht="25.5">
      <c r="A75" s="16" t="s">
        <v>175</v>
      </c>
      <c r="B75" s="14" t="s">
        <v>176</v>
      </c>
      <c r="C75" s="15">
        <f>SUM(C76)</f>
        <v>0</v>
      </c>
      <c r="D75" s="15">
        <f>SUM(D76)</f>
        <v>-8.6</v>
      </c>
      <c r="E75" s="15">
        <f>SUM(E76)</f>
        <v>0</v>
      </c>
      <c r="F75" s="15">
        <f>SUM(F76)</f>
        <v>25.300000000000004</v>
      </c>
      <c r="G75" s="9">
        <f t="shared" si="3"/>
        <v>-33.900000000000006</v>
      </c>
      <c r="H75" s="10">
        <f>SUM(D75*100/F75)</f>
        <v>-33.99209486166007</v>
      </c>
    </row>
    <row r="76" spans="1:8" ht="12.75">
      <c r="A76" s="16" t="s">
        <v>177</v>
      </c>
      <c r="B76" s="16"/>
      <c r="C76" s="12">
        <f>SUM(C77:C82)</f>
        <v>0</v>
      </c>
      <c r="D76" s="12">
        <f>SUM(D77:D82)</f>
        <v>-8.6</v>
      </c>
      <c r="E76" s="12">
        <f>SUM(E77:E82)</f>
        <v>0</v>
      </c>
      <c r="F76" s="12">
        <f>SUM(F77:F82)</f>
        <v>25.300000000000004</v>
      </c>
      <c r="G76" s="6">
        <f t="shared" si="3"/>
        <v>-33.900000000000006</v>
      </c>
      <c r="H76" s="13">
        <f aca="true" t="shared" si="4" ref="H76:H82">SUM(D76*100/F76)</f>
        <v>-33.99209486166007</v>
      </c>
    </row>
    <row r="77" spans="1:8" ht="12.75">
      <c r="A77" s="16" t="s">
        <v>184</v>
      </c>
      <c r="B77" s="16"/>
      <c r="C77" s="17"/>
      <c r="D77" s="18">
        <v>0</v>
      </c>
      <c r="E77" s="10"/>
      <c r="F77" s="12">
        <v>-9.2</v>
      </c>
      <c r="G77" s="6">
        <f t="shared" si="3"/>
        <v>9.2</v>
      </c>
      <c r="H77" s="13">
        <f t="shared" si="4"/>
        <v>0</v>
      </c>
    </row>
    <row r="78" spans="1:8" ht="12.75">
      <c r="A78" s="16" t="s">
        <v>179</v>
      </c>
      <c r="B78" s="16"/>
      <c r="C78" s="17"/>
      <c r="D78" s="18">
        <v>0</v>
      </c>
      <c r="E78" s="10"/>
      <c r="F78" s="12">
        <v>21.3</v>
      </c>
      <c r="G78" s="6">
        <f t="shared" si="3"/>
        <v>-21.3</v>
      </c>
      <c r="H78" s="13">
        <f t="shared" si="4"/>
        <v>0</v>
      </c>
    </row>
    <row r="79" spans="1:8" ht="12.75">
      <c r="A79" s="16" t="s">
        <v>180</v>
      </c>
      <c r="B79" s="16"/>
      <c r="C79" s="17"/>
      <c r="D79" s="18">
        <v>0</v>
      </c>
      <c r="E79" s="10"/>
      <c r="F79" s="12">
        <v>0</v>
      </c>
      <c r="G79" s="6">
        <f t="shared" si="3"/>
        <v>0</v>
      </c>
      <c r="H79" s="13"/>
    </row>
    <row r="80" spans="1:8" ht="12.75">
      <c r="A80" s="16" t="s">
        <v>181</v>
      </c>
      <c r="B80" s="16"/>
      <c r="C80" s="17"/>
      <c r="D80" s="18">
        <v>0</v>
      </c>
      <c r="E80" s="10"/>
      <c r="F80" s="12">
        <v>0</v>
      </c>
      <c r="G80" s="6">
        <f t="shared" si="3"/>
        <v>0</v>
      </c>
      <c r="H80" s="13"/>
    </row>
    <row r="81" spans="1:8" ht="12.75">
      <c r="A81" s="16" t="s">
        <v>182</v>
      </c>
      <c r="B81" s="16"/>
      <c r="C81" s="17"/>
      <c r="D81" s="18">
        <v>-8.6</v>
      </c>
      <c r="E81" s="10"/>
      <c r="F81" s="12">
        <v>5.3</v>
      </c>
      <c r="G81" s="6">
        <f t="shared" si="3"/>
        <v>-13.899999999999999</v>
      </c>
      <c r="H81" s="13">
        <f t="shared" si="4"/>
        <v>-162.26415094339623</v>
      </c>
    </row>
    <row r="82" spans="1:8" ht="12.75">
      <c r="A82" s="16" t="s">
        <v>183</v>
      </c>
      <c r="B82" s="16"/>
      <c r="C82" s="17"/>
      <c r="D82" s="18">
        <v>0</v>
      </c>
      <c r="E82" s="10"/>
      <c r="F82" s="12">
        <v>7.9</v>
      </c>
      <c r="G82" s="6">
        <f t="shared" si="3"/>
        <v>-7.9</v>
      </c>
      <c r="H82" s="13">
        <f t="shared" si="4"/>
        <v>0</v>
      </c>
    </row>
    <row r="83" spans="1:8" ht="63.75">
      <c r="A83" s="16" t="s">
        <v>209</v>
      </c>
      <c r="B83" s="16" t="s">
        <v>210</v>
      </c>
      <c r="C83" s="17"/>
      <c r="D83" s="18"/>
      <c r="E83" s="10"/>
      <c r="F83" s="12">
        <v>-56.4</v>
      </c>
      <c r="G83" s="6">
        <f t="shared" si="3"/>
        <v>56.4</v>
      </c>
      <c r="H83" s="10"/>
    </row>
    <row r="84" spans="1:8" ht="12.75">
      <c r="A84" s="11" t="s">
        <v>96</v>
      </c>
      <c r="B84" s="7" t="s">
        <v>97</v>
      </c>
      <c r="C84" s="19">
        <f>SUM(C85+C122+C125)</f>
        <v>440998.60000000003</v>
      </c>
      <c r="D84" s="10">
        <f>SUM(D85+D122+D125)</f>
        <v>219632.53999999998</v>
      </c>
      <c r="E84" s="10">
        <f aca="true" t="shared" si="5" ref="E84:E129">SUM(D84*100/C84)</f>
        <v>49.80345515836103</v>
      </c>
      <c r="F84" s="10">
        <f>SUM(F85+F122+F125)</f>
        <v>162114.98549999998</v>
      </c>
      <c r="G84" s="19">
        <f t="shared" si="3"/>
        <v>57517.5545</v>
      </c>
      <c r="H84" s="10">
        <f>SUM(D84*100/F84)</f>
        <v>135.4794803963388</v>
      </c>
    </row>
    <row r="85" spans="1:8" ht="38.25">
      <c r="A85" s="11" t="s">
        <v>98</v>
      </c>
      <c r="B85" s="11" t="s">
        <v>99</v>
      </c>
      <c r="C85" s="20">
        <f>SUM(C86+C88+C106+C114)</f>
        <v>441422.30000000005</v>
      </c>
      <c r="D85" s="20">
        <f>SUM(D86+D88+D106+D114)</f>
        <v>220027.283</v>
      </c>
      <c r="E85" s="13">
        <f t="shared" si="5"/>
        <v>49.845076472122045</v>
      </c>
      <c r="F85" s="12">
        <f>SUM(F86+F88+F106+F114)</f>
        <v>161119.1475</v>
      </c>
      <c r="G85" s="20">
        <f t="shared" si="3"/>
        <v>58908.135500000004</v>
      </c>
      <c r="H85" s="13">
        <f>SUM(D85*100/F85)</f>
        <v>136.56184656761545</v>
      </c>
    </row>
    <row r="86" spans="1:8" ht="12.75">
      <c r="A86" s="4" t="s">
        <v>100</v>
      </c>
      <c r="B86" s="7" t="s">
        <v>101</v>
      </c>
      <c r="C86" s="9">
        <f>SUM(C87)</f>
        <v>86709</v>
      </c>
      <c r="D86" s="9">
        <f>SUM(D87)</f>
        <v>43356</v>
      </c>
      <c r="E86" s="10">
        <f t="shared" si="5"/>
        <v>50.001729924229316</v>
      </c>
      <c r="F86" s="9">
        <f>SUM(F87)</f>
        <v>18630</v>
      </c>
      <c r="G86" s="9">
        <f t="shared" si="3"/>
        <v>24726</v>
      </c>
      <c r="H86" s="10">
        <f>SUM(D86*100/F86)</f>
        <v>232.72141706924316</v>
      </c>
    </row>
    <row r="87" spans="1:8" ht="38.25">
      <c r="A87" s="4" t="s">
        <v>158</v>
      </c>
      <c r="B87" s="11" t="s">
        <v>102</v>
      </c>
      <c r="C87" s="6">
        <v>86709</v>
      </c>
      <c r="D87" s="12">
        <v>43356</v>
      </c>
      <c r="E87" s="13">
        <f t="shared" si="5"/>
        <v>50.001729924229316</v>
      </c>
      <c r="F87" s="12">
        <v>18630</v>
      </c>
      <c r="G87" s="6">
        <f t="shared" si="3"/>
        <v>24726</v>
      </c>
      <c r="H87" s="13">
        <f>SUM(D87*100/F87)</f>
        <v>232.72141706924316</v>
      </c>
    </row>
    <row r="88" spans="1:8" ht="12.75">
      <c r="A88" s="4" t="s">
        <v>159</v>
      </c>
      <c r="B88" s="7" t="s">
        <v>103</v>
      </c>
      <c r="C88" s="9">
        <f>SUM(C89:C95)</f>
        <v>75142</v>
      </c>
      <c r="D88" s="9">
        <f>SUM(D89:D95)</f>
        <v>33438.341</v>
      </c>
      <c r="E88" s="10">
        <f t="shared" si="5"/>
        <v>44.500200952862585</v>
      </c>
      <c r="F88" s="9">
        <f>SUM(F89:F95)</f>
        <v>16549.5</v>
      </c>
      <c r="G88" s="9">
        <f t="shared" si="3"/>
        <v>16888.841</v>
      </c>
      <c r="H88" s="10">
        <f>SUM(D88*100/F88)</f>
        <v>202.05046073899513</v>
      </c>
    </row>
    <row r="89" spans="1:8" ht="51">
      <c r="A89" s="4" t="s">
        <v>211</v>
      </c>
      <c r="B89" s="11" t="s">
        <v>105</v>
      </c>
      <c r="C89" s="6">
        <v>1613.9</v>
      </c>
      <c r="D89" s="12"/>
      <c r="E89" s="13">
        <f t="shared" si="5"/>
        <v>0</v>
      </c>
      <c r="F89" s="12">
        <v>0</v>
      </c>
      <c r="G89" s="6">
        <f t="shared" si="3"/>
        <v>0</v>
      </c>
      <c r="H89" s="13"/>
    </row>
    <row r="90" spans="1:8" ht="89.25">
      <c r="A90" s="4" t="s">
        <v>106</v>
      </c>
      <c r="B90" s="11" t="s">
        <v>107</v>
      </c>
      <c r="C90" s="6">
        <v>3195</v>
      </c>
      <c r="D90" s="12">
        <v>1578</v>
      </c>
      <c r="E90" s="13">
        <f t="shared" si="5"/>
        <v>49.389671361502344</v>
      </c>
      <c r="F90" s="12">
        <v>1440</v>
      </c>
      <c r="G90" s="6">
        <f t="shared" si="3"/>
        <v>138</v>
      </c>
      <c r="H90" s="13">
        <f>SUM(D90*100/F90)</f>
        <v>109.58333333333333</v>
      </c>
    </row>
    <row r="91" spans="1:8" ht="63.75">
      <c r="A91" s="4" t="s">
        <v>108</v>
      </c>
      <c r="B91" s="11" t="s">
        <v>109</v>
      </c>
      <c r="C91" s="6">
        <v>18435</v>
      </c>
      <c r="D91" s="12">
        <v>6126.441</v>
      </c>
      <c r="E91" s="13">
        <f t="shared" si="5"/>
        <v>33.2326606997559</v>
      </c>
      <c r="F91" s="12">
        <v>0</v>
      </c>
      <c r="G91" s="6">
        <f t="shared" si="3"/>
        <v>6126.441</v>
      </c>
      <c r="H91" s="13"/>
    </row>
    <row r="92" spans="1:8" ht="51">
      <c r="A92" s="4" t="s">
        <v>108</v>
      </c>
      <c r="B92" s="11" t="s">
        <v>110</v>
      </c>
      <c r="C92" s="6">
        <v>8000</v>
      </c>
      <c r="D92" s="12">
        <v>0</v>
      </c>
      <c r="E92" s="13">
        <f t="shared" si="5"/>
        <v>0</v>
      </c>
      <c r="F92" s="12">
        <v>0</v>
      </c>
      <c r="G92" s="6">
        <f t="shared" si="3"/>
        <v>0</v>
      </c>
      <c r="H92" s="13"/>
    </row>
    <row r="93" spans="1:8" ht="63.75">
      <c r="A93" s="4" t="s">
        <v>111</v>
      </c>
      <c r="B93" s="11" t="s">
        <v>112</v>
      </c>
      <c r="C93" s="6">
        <v>1440</v>
      </c>
      <c r="D93" s="12">
        <v>1267.5</v>
      </c>
      <c r="E93" s="13">
        <f t="shared" si="5"/>
        <v>88.02083333333333</v>
      </c>
      <c r="F93" s="12">
        <v>4613.5</v>
      </c>
      <c r="G93" s="6">
        <f t="shared" si="3"/>
        <v>-3346</v>
      </c>
      <c r="H93" s="13">
        <f>SUM(D93*100/F93)</f>
        <v>27.473718435027635</v>
      </c>
    </row>
    <row r="94" spans="1:8" ht="63.75">
      <c r="A94" s="4" t="s">
        <v>111</v>
      </c>
      <c r="B94" s="11" t="s">
        <v>113</v>
      </c>
      <c r="C94" s="6">
        <v>970.4</v>
      </c>
      <c r="D94" s="12">
        <v>731.2</v>
      </c>
      <c r="E94" s="13">
        <f t="shared" si="5"/>
        <v>75.35037098103875</v>
      </c>
      <c r="F94" s="12">
        <v>0</v>
      </c>
      <c r="G94" s="6">
        <f t="shared" si="3"/>
        <v>731.2</v>
      </c>
      <c r="H94" s="13"/>
    </row>
    <row r="95" spans="1:8" ht="25.5">
      <c r="A95" s="4" t="s">
        <v>114</v>
      </c>
      <c r="B95" s="7" t="s">
        <v>160</v>
      </c>
      <c r="C95" s="6">
        <f>SUM(C96:C105)</f>
        <v>41487.7</v>
      </c>
      <c r="D95" s="6">
        <f>SUM(D96:D105)</f>
        <v>23735.2</v>
      </c>
      <c r="E95" s="13">
        <f t="shared" si="5"/>
        <v>57.21020929094648</v>
      </c>
      <c r="F95" s="6">
        <f>SUM(F96:F105)</f>
        <v>10496</v>
      </c>
      <c r="G95" s="6">
        <f t="shared" si="3"/>
        <v>13239.2</v>
      </c>
      <c r="H95" s="13">
        <f>SUM(D95*100/F95)</f>
        <v>226.1356707317073</v>
      </c>
    </row>
    <row r="96" spans="1:8" ht="63.75">
      <c r="A96" s="4" t="s">
        <v>124</v>
      </c>
      <c r="B96" s="11" t="s">
        <v>120</v>
      </c>
      <c r="C96" s="6">
        <v>507</v>
      </c>
      <c r="D96" s="12">
        <v>252</v>
      </c>
      <c r="E96" s="13">
        <f t="shared" si="5"/>
        <v>49.70414201183432</v>
      </c>
      <c r="F96" s="12">
        <v>0</v>
      </c>
      <c r="G96" s="6">
        <f t="shared" si="3"/>
        <v>252</v>
      </c>
      <c r="H96" s="13"/>
    </row>
    <row r="97" spans="1:8" ht="38.25">
      <c r="A97" s="4" t="s">
        <v>115</v>
      </c>
      <c r="B97" s="11" t="s">
        <v>116</v>
      </c>
      <c r="C97" s="6">
        <v>60</v>
      </c>
      <c r="D97" s="12">
        <v>0</v>
      </c>
      <c r="E97" s="13">
        <f t="shared" si="5"/>
        <v>0</v>
      </c>
      <c r="F97" s="12">
        <v>0</v>
      </c>
      <c r="G97" s="6">
        <f t="shared" si="3"/>
        <v>0</v>
      </c>
      <c r="H97" s="13"/>
    </row>
    <row r="98" spans="1:8" ht="63.75">
      <c r="A98" s="4" t="s">
        <v>115</v>
      </c>
      <c r="B98" s="11" t="s">
        <v>126</v>
      </c>
      <c r="C98" s="6">
        <v>7334</v>
      </c>
      <c r="D98" s="12">
        <v>0</v>
      </c>
      <c r="E98" s="13">
        <f t="shared" si="5"/>
        <v>0</v>
      </c>
      <c r="F98" s="12">
        <v>0</v>
      </c>
      <c r="G98" s="6">
        <f t="shared" si="3"/>
        <v>0</v>
      </c>
      <c r="H98" s="13"/>
    </row>
    <row r="99" spans="1:8" ht="38.25">
      <c r="A99" s="4" t="s">
        <v>115</v>
      </c>
      <c r="B99" s="11" t="s">
        <v>128</v>
      </c>
      <c r="C99" s="6">
        <v>48.7</v>
      </c>
      <c r="D99" s="12">
        <v>48.7</v>
      </c>
      <c r="E99" s="13">
        <f t="shared" si="5"/>
        <v>100</v>
      </c>
      <c r="F99" s="12">
        <v>0</v>
      </c>
      <c r="G99" s="6">
        <f t="shared" si="3"/>
        <v>48.7</v>
      </c>
      <c r="H99" s="13"/>
    </row>
    <row r="100" spans="1:8" ht="51">
      <c r="A100" s="4" t="s">
        <v>117</v>
      </c>
      <c r="B100" s="11" t="s">
        <v>118</v>
      </c>
      <c r="C100" s="6">
        <v>22023</v>
      </c>
      <c r="D100" s="12">
        <v>12374</v>
      </c>
      <c r="E100" s="13">
        <f t="shared" si="5"/>
        <v>56.186713890024066</v>
      </c>
      <c r="F100" s="12">
        <v>9650</v>
      </c>
      <c r="G100" s="6">
        <f t="shared" si="3"/>
        <v>2724</v>
      </c>
      <c r="H100" s="13">
        <f aca="true" t="shared" si="6" ref="H100:H129">SUM(D100*100/F100)</f>
        <v>128.22797927461139</v>
      </c>
    </row>
    <row r="101" spans="1:8" ht="51">
      <c r="A101" s="4" t="s">
        <v>117</v>
      </c>
      <c r="B101" s="11" t="s">
        <v>122</v>
      </c>
      <c r="C101" s="6">
        <v>2180</v>
      </c>
      <c r="D101" s="12">
        <v>2180</v>
      </c>
      <c r="E101" s="13">
        <f t="shared" si="5"/>
        <v>100</v>
      </c>
      <c r="F101" s="12">
        <v>0</v>
      </c>
      <c r="G101" s="6">
        <f t="shared" si="3"/>
        <v>2180</v>
      </c>
      <c r="H101" s="13"/>
    </row>
    <row r="102" spans="1:8" ht="25.5">
      <c r="A102" s="4" t="s">
        <v>117</v>
      </c>
      <c r="B102" s="11" t="s">
        <v>123</v>
      </c>
      <c r="C102" s="6">
        <v>6500</v>
      </c>
      <c r="D102" s="12">
        <v>6500</v>
      </c>
      <c r="E102" s="13">
        <f t="shared" si="5"/>
        <v>100</v>
      </c>
      <c r="F102" s="12">
        <v>0</v>
      </c>
      <c r="G102" s="6">
        <f t="shared" si="3"/>
        <v>6500</v>
      </c>
      <c r="H102" s="13"/>
    </row>
    <row r="103" spans="1:8" ht="280.5">
      <c r="A103" s="4" t="s">
        <v>121</v>
      </c>
      <c r="B103" s="11" t="s">
        <v>5</v>
      </c>
      <c r="C103" s="6">
        <v>1817</v>
      </c>
      <c r="D103" s="12">
        <v>1362.5</v>
      </c>
      <c r="E103" s="13">
        <f t="shared" si="5"/>
        <v>74.98624105668685</v>
      </c>
      <c r="F103" s="12">
        <v>846</v>
      </c>
      <c r="G103" s="6">
        <f t="shared" si="3"/>
        <v>516.5</v>
      </c>
      <c r="H103" s="13">
        <f t="shared" si="6"/>
        <v>161.05200945626478</v>
      </c>
    </row>
    <row r="104" spans="1:8" ht="114.75">
      <c r="A104" s="4" t="s">
        <v>121</v>
      </c>
      <c r="B104" s="11" t="s">
        <v>127</v>
      </c>
      <c r="C104" s="6">
        <v>200</v>
      </c>
      <c r="D104" s="12">
        <v>200</v>
      </c>
      <c r="E104" s="13">
        <f t="shared" si="5"/>
        <v>100</v>
      </c>
      <c r="F104" s="12">
        <v>0</v>
      </c>
      <c r="G104" s="6">
        <f t="shared" si="3"/>
        <v>200</v>
      </c>
      <c r="H104" s="13"/>
    </row>
    <row r="105" spans="1:8" ht="63.75">
      <c r="A105" s="4" t="s">
        <v>124</v>
      </c>
      <c r="B105" s="11" t="s">
        <v>125</v>
      </c>
      <c r="C105" s="6">
        <v>818</v>
      </c>
      <c r="D105" s="12">
        <v>818</v>
      </c>
      <c r="E105" s="13">
        <f t="shared" si="5"/>
        <v>100</v>
      </c>
      <c r="F105" s="12">
        <v>0</v>
      </c>
      <c r="G105" s="6">
        <f t="shared" si="3"/>
        <v>818</v>
      </c>
      <c r="H105" s="13"/>
    </row>
    <row r="106" spans="1:8" ht="12.75">
      <c r="A106" s="4" t="s">
        <v>129</v>
      </c>
      <c r="B106" s="7" t="s">
        <v>130</v>
      </c>
      <c r="C106" s="9">
        <f>SUM(C107:C113)</f>
        <v>247656.9</v>
      </c>
      <c r="D106" s="10">
        <f>SUM(D107:D113)</f>
        <v>142837.94199999998</v>
      </c>
      <c r="E106" s="10">
        <f t="shared" si="5"/>
        <v>57.67573687629942</v>
      </c>
      <c r="F106" s="29">
        <f>SUM(F107:F113)</f>
        <v>119536.64749999999</v>
      </c>
      <c r="G106" s="19">
        <f t="shared" si="3"/>
        <v>23301.29449999999</v>
      </c>
      <c r="H106" s="13">
        <f t="shared" si="6"/>
        <v>119.49301322006708</v>
      </c>
    </row>
    <row r="107" spans="1:8" ht="89.25">
      <c r="A107" s="4" t="s">
        <v>131</v>
      </c>
      <c r="B107" s="11" t="s">
        <v>132</v>
      </c>
      <c r="C107" s="6">
        <v>10789</v>
      </c>
      <c r="D107" s="21">
        <v>7929.922</v>
      </c>
      <c r="E107" s="13">
        <f t="shared" si="5"/>
        <v>73.5000648808972</v>
      </c>
      <c r="F107" s="12">
        <v>7571.8589</v>
      </c>
      <c r="G107" s="20">
        <f t="shared" si="3"/>
        <v>358.0630999999994</v>
      </c>
      <c r="H107" s="13">
        <f t="shared" si="6"/>
        <v>104.72886651387547</v>
      </c>
    </row>
    <row r="108" spans="1:8" ht="76.5">
      <c r="A108" s="4" t="s">
        <v>133</v>
      </c>
      <c r="B108" s="11" t="s">
        <v>134</v>
      </c>
      <c r="C108" s="6">
        <v>553.1</v>
      </c>
      <c r="D108" s="12">
        <v>0</v>
      </c>
      <c r="E108" s="13">
        <f t="shared" si="5"/>
        <v>0</v>
      </c>
      <c r="F108" s="12"/>
      <c r="G108" s="6">
        <f t="shared" si="3"/>
        <v>0</v>
      </c>
      <c r="H108" s="13"/>
    </row>
    <row r="109" spans="1:8" ht="102">
      <c r="A109" s="4" t="s">
        <v>135</v>
      </c>
      <c r="B109" s="11" t="s">
        <v>136</v>
      </c>
      <c r="C109" s="6">
        <v>3246.8</v>
      </c>
      <c r="D109" s="12">
        <v>2435.1</v>
      </c>
      <c r="E109" s="13">
        <f t="shared" si="5"/>
        <v>75</v>
      </c>
      <c r="F109" s="12">
        <v>2520.337</v>
      </c>
      <c r="G109" s="6">
        <f t="shared" si="3"/>
        <v>-85.23700000000008</v>
      </c>
      <c r="H109" s="13">
        <f t="shared" si="6"/>
        <v>96.61803163624548</v>
      </c>
    </row>
    <row r="110" spans="1:8" ht="89.25">
      <c r="A110" s="4" t="s">
        <v>137</v>
      </c>
      <c r="B110" s="11" t="s">
        <v>138</v>
      </c>
      <c r="C110" s="6">
        <v>16084</v>
      </c>
      <c r="D110" s="30">
        <v>6596.114</v>
      </c>
      <c r="E110" s="13">
        <f t="shared" si="5"/>
        <v>41.0104078587416</v>
      </c>
      <c r="F110" s="12">
        <v>7350.2</v>
      </c>
      <c r="G110" s="20">
        <f t="shared" si="3"/>
        <v>-754.0860000000002</v>
      </c>
      <c r="H110" s="13">
        <f t="shared" si="6"/>
        <v>89.74060569780413</v>
      </c>
    </row>
    <row r="111" spans="1:8" ht="102">
      <c r="A111" s="4" t="s">
        <v>139</v>
      </c>
      <c r="B111" s="11" t="s">
        <v>140</v>
      </c>
      <c r="C111" s="6">
        <v>155</v>
      </c>
      <c r="D111" s="12">
        <v>78</v>
      </c>
      <c r="E111" s="13">
        <f t="shared" si="5"/>
        <v>50.32258064516129</v>
      </c>
      <c r="F111" s="12">
        <v>81</v>
      </c>
      <c r="G111" s="6">
        <f t="shared" si="3"/>
        <v>-3</v>
      </c>
      <c r="H111" s="13">
        <f t="shared" si="6"/>
        <v>96.29629629629629</v>
      </c>
    </row>
    <row r="112" spans="1:8" ht="102">
      <c r="A112" s="4" t="s">
        <v>139</v>
      </c>
      <c r="B112" s="11" t="s">
        <v>141</v>
      </c>
      <c r="C112" s="6">
        <v>50156</v>
      </c>
      <c r="D112" s="30">
        <v>31471.806</v>
      </c>
      <c r="E112" s="13">
        <f t="shared" si="5"/>
        <v>62.74783874312146</v>
      </c>
      <c r="F112" s="12">
        <v>27005.2516</v>
      </c>
      <c r="G112" s="13">
        <f t="shared" si="3"/>
        <v>4466.554400000001</v>
      </c>
      <c r="H112" s="13">
        <f t="shared" si="6"/>
        <v>116.53957706507722</v>
      </c>
    </row>
    <row r="113" spans="1:8" ht="255">
      <c r="A113" s="4" t="s">
        <v>142</v>
      </c>
      <c r="B113" s="11" t="s">
        <v>6</v>
      </c>
      <c r="C113" s="6">
        <v>166673</v>
      </c>
      <c r="D113" s="12">
        <v>94327</v>
      </c>
      <c r="E113" s="13">
        <f t="shared" si="5"/>
        <v>56.594049426121806</v>
      </c>
      <c r="F113" s="12">
        <v>75008</v>
      </c>
      <c r="G113" s="6">
        <f t="shared" si="3"/>
        <v>19319</v>
      </c>
      <c r="H113" s="13">
        <f t="shared" si="6"/>
        <v>125.75591936860069</v>
      </c>
    </row>
    <row r="114" spans="1:8" ht="25.5">
      <c r="A114" s="4" t="s">
        <v>143</v>
      </c>
      <c r="B114" s="7" t="s">
        <v>144</v>
      </c>
      <c r="C114" s="9">
        <f>SUM(C115:C121)</f>
        <v>31914.4</v>
      </c>
      <c r="D114" s="9">
        <f>SUM(D115:D121)</f>
        <v>395</v>
      </c>
      <c r="E114" s="10">
        <f t="shared" si="5"/>
        <v>1.2376858095405208</v>
      </c>
      <c r="F114" s="9">
        <f>SUM(F115:F121)</f>
        <v>6403</v>
      </c>
      <c r="G114" s="9">
        <f t="shared" si="3"/>
        <v>-6008</v>
      </c>
      <c r="H114" s="13">
        <f t="shared" si="6"/>
        <v>6.168983289083243</v>
      </c>
    </row>
    <row r="115" spans="1:8" ht="114.75">
      <c r="A115" s="4" t="s">
        <v>240</v>
      </c>
      <c r="B115" s="11" t="s">
        <v>241</v>
      </c>
      <c r="C115" s="6"/>
      <c r="D115" s="6"/>
      <c r="E115" s="13"/>
      <c r="F115" s="6">
        <v>5905</v>
      </c>
      <c r="G115" s="6"/>
      <c r="H115" s="13"/>
    </row>
    <row r="116" spans="1:8" ht="63.75">
      <c r="A116" s="4" t="s">
        <v>238</v>
      </c>
      <c r="B116" s="11" t="s">
        <v>239</v>
      </c>
      <c r="C116" s="6">
        <v>104</v>
      </c>
      <c r="D116" s="6">
        <v>104</v>
      </c>
      <c r="E116" s="13"/>
      <c r="F116" s="6"/>
      <c r="G116" s="6"/>
      <c r="H116" s="13"/>
    </row>
    <row r="117" spans="1:8" ht="102">
      <c r="A117" s="4" t="s">
        <v>145</v>
      </c>
      <c r="B117" s="11" t="s">
        <v>146</v>
      </c>
      <c r="C117" s="6">
        <v>349</v>
      </c>
      <c r="D117" s="12">
        <v>174</v>
      </c>
      <c r="E117" s="13">
        <f t="shared" si="5"/>
        <v>49.8567335243553</v>
      </c>
      <c r="F117" s="12">
        <v>174</v>
      </c>
      <c r="G117" s="6">
        <f t="shared" si="3"/>
        <v>0</v>
      </c>
      <c r="H117" s="13">
        <f t="shared" si="6"/>
        <v>100</v>
      </c>
    </row>
    <row r="118" spans="1:8" ht="51">
      <c r="A118" s="4" t="s">
        <v>231</v>
      </c>
      <c r="B118" s="11" t="s">
        <v>232</v>
      </c>
      <c r="C118" s="6">
        <v>93</v>
      </c>
      <c r="D118" s="12">
        <v>93</v>
      </c>
      <c r="E118" s="13">
        <f t="shared" si="5"/>
        <v>100</v>
      </c>
      <c r="F118" s="12"/>
      <c r="G118" s="6"/>
      <c r="H118" s="13"/>
    </row>
    <row r="119" spans="1:8" ht="102">
      <c r="A119" s="4" t="s">
        <v>145</v>
      </c>
      <c r="B119" s="11" t="s">
        <v>202</v>
      </c>
      <c r="C119" s="6">
        <v>52</v>
      </c>
      <c r="D119" s="12">
        <v>24</v>
      </c>
      <c r="E119" s="13">
        <f t="shared" si="5"/>
        <v>46.15384615384615</v>
      </c>
      <c r="F119" s="12">
        <v>23</v>
      </c>
      <c r="G119" s="6">
        <f t="shared" si="3"/>
        <v>1</v>
      </c>
      <c r="H119" s="13">
        <f t="shared" si="6"/>
        <v>104.34782608695652</v>
      </c>
    </row>
    <row r="120" spans="1:8" ht="63.75">
      <c r="A120" s="4" t="s">
        <v>236</v>
      </c>
      <c r="B120" s="11" t="s">
        <v>237</v>
      </c>
      <c r="C120" s="6">
        <v>31316.4</v>
      </c>
      <c r="D120" s="12"/>
      <c r="E120" s="13"/>
      <c r="F120" s="12"/>
      <c r="G120" s="6"/>
      <c r="H120" s="13"/>
    </row>
    <row r="121" spans="1:8" ht="165.75">
      <c r="A121" s="5" t="s">
        <v>204</v>
      </c>
      <c r="B121" s="16" t="s">
        <v>203</v>
      </c>
      <c r="C121" s="6"/>
      <c r="D121" s="12"/>
      <c r="E121" s="13"/>
      <c r="F121" s="12">
        <v>301</v>
      </c>
      <c r="G121" s="6">
        <f t="shared" si="3"/>
        <v>-301</v>
      </c>
      <c r="H121" s="13">
        <f t="shared" si="6"/>
        <v>0</v>
      </c>
    </row>
    <row r="122" spans="1:8" ht="25.5">
      <c r="A122" s="4" t="s">
        <v>147</v>
      </c>
      <c r="B122" s="7" t="s">
        <v>148</v>
      </c>
      <c r="C122" s="9">
        <f>SUM(C123:C124)</f>
        <v>192.3</v>
      </c>
      <c r="D122" s="9">
        <f>SUM(D123:D124)</f>
        <v>221.259</v>
      </c>
      <c r="E122" s="10">
        <f t="shared" si="5"/>
        <v>115.05928237129483</v>
      </c>
      <c r="F122" s="25">
        <f>SUM(F123:F124)</f>
        <v>995.838</v>
      </c>
      <c r="G122" s="9">
        <f t="shared" si="3"/>
        <v>-774.579</v>
      </c>
      <c r="H122" s="13">
        <f t="shared" si="6"/>
        <v>22.2183728678761</v>
      </c>
    </row>
    <row r="123" spans="1:8" ht="25.5">
      <c r="A123" s="4" t="s">
        <v>149</v>
      </c>
      <c r="B123" s="11" t="s">
        <v>148</v>
      </c>
      <c r="C123" s="6"/>
      <c r="D123" s="12"/>
      <c r="E123" s="10"/>
      <c r="F123" s="12">
        <v>907</v>
      </c>
      <c r="G123" s="9">
        <f t="shared" si="3"/>
        <v>-907</v>
      </c>
      <c r="H123" s="13">
        <f t="shared" si="6"/>
        <v>0</v>
      </c>
    </row>
    <row r="124" spans="1:8" ht="25.5">
      <c r="A124" s="4" t="s">
        <v>150</v>
      </c>
      <c r="B124" s="11" t="s">
        <v>148</v>
      </c>
      <c r="C124" s="6">
        <v>192.3</v>
      </c>
      <c r="D124" s="12">
        <v>221.259</v>
      </c>
      <c r="E124" s="13">
        <f t="shared" si="5"/>
        <v>115.05928237129483</v>
      </c>
      <c r="F124" s="12">
        <v>88.838</v>
      </c>
      <c r="G124" s="6">
        <f t="shared" si="3"/>
        <v>132.421</v>
      </c>
      <c r="H124" s="13">
        <f t="shared" si="6"/>
        <v>249.05896125531865</v>
      </c>
    </row>
    <row r="125" spans="1:8" ht="63.75">
      <c r="A125" s="4" t="s">
        <v>186</v>
      </c>
      <c r="B125" s="7" t="s">
        <v>187</v>
      </c>
      <c r="C125" s="22">
        <f>SUM(C126:C128)</f>
        <v>-616</v>
      </c>
      <c r="D125" s="22">
        <f>SUM(D126:D128)</f>
        <v>-616.002</v>
      </c>
      <c r="E125" s="10"/>
      <c r="F125" s="12"/>
      <c r="G125" s="9">
        <f t="shared" si="3"/>
        <v>-616.002</v>
      </c>
      <c r="H125" s="13"/>
    </row>
    <row r="126" spans="1:8" ht="12.75">
      <c r="A126" s="4" t="s">
        <v>233</v>
      </c>
      <c r="B126" s="11"/>
      <c r="C126" s="6">
        <v>-483.8</v>
      </c>
      <c r="D126" s="30">
        <v>-483.792</v>
      </c>
      <c r="E126" s="10"/>
      <c r="F126" s="12"/>
      <c r="G126" s="6">
        <f t="shared" si="3"/>
        <v>-483.792</v>
      </c>
      <c r="H126" s="13"/>
    </row>
    <row r="127" spans="1:8" ht="12.75">
      <c r="A127" s="4" t="s">
        <v>234</v>
      </c>
      <c r="B127" s="11"/>
      <c r="C127" s="6">
        <v>-13.9</v>
      </c>
      <c r="D127" s="30">
        <v>-13.886</v>
      </c>
      <c r="E127" s="10"/>
      <c r="F127" s="12"/>
      <c r="G127" s="13">
        <f t="shared" si="3"/>
        <v>-13.886</v>
      </c>
      <c r="H127" s="13"/>
    </row>
    <row r="128" spans="1:8" ht="12.75">
      <c r="A128" s="4" t="s">
        <v>235</v>
      </c>
      <c r="B128" s="11"/>
      <c r="C128" s="6">
        <v>-118.3</v>
      </c>
      <c r="D128" s="30">
        <v>-118.324</v>
      </c>
      <c r="E128" s="10"/>
      <c r="F128" s="12"/>
      <c r="G128" s="6">
        <f t="shared" si="3"/>
        <v>-118.324</v>
      </c>
      <c r="H128" s="13"/>
    </row>
    <row r="129" spans="1:8" ht="12.75">
      <c r="A129" s="8"/>
      <c r="B129" s="7" t="s">
        <v>151</v>
      </c>
      <c r="C129" s="28">
        <f>SUM(C5+C84)</f>
        <v>882289.6000000001</v>
      </c>
      <c r="D129" s="28">
        <f>SUM(D84+D5)</f>
        <v>418225.24</v>
      </c>
      <c r="E129" s="10">
        <f t="shared" si="5"/>
        <v>47.40226338381411</v>
      </c>
      <c r="F129" s="25">
        <f>SUM(F84+F5)</f>
        <v>344570.5854999999</v>
      </c>
      <c r="G129" s="19">
        <f t="shared" si="3"/>
        <v>73654.65450000006</v>
      </c>
      <c r="H129" s="13">
        <f t="shared" si="6"/>
        <v>121.37578121856257</v>
      </c>
    </row>
  </sheetData>
  <sheetProtection/>
  <mergeCells count="1">
    <mergeCell ref="A1:H1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2"/>
  <sheetViews>
    <sheetView zoomScalePageLayoutView="0" workbookViewId="0" topLeftCell="A1">
      <selection activeCell="A2" sqref="A1:H16384"/>
    </sheetView>
  </sheetViews>
  <sheetFormatPr defaultColWidth="9.00390625" defaultRowHeight="12.75"/>
  <cols>
    <col min="1" max="1" width="24.625" style="0" customWidth="1"/>
    <col min="2" max="2" width="32.875" style="0" customWidth="1"/>
    <col min="3" max="3" width="10.25390625" style="0" customWidth="1"/>
    <col min="4" max="4" width="10.375" style="0" customWidth="1"/>
    <col min="5" max="5" width="11.375" style="0" customWidth="1"/>
    <col min="6" max="6" width="10.75390625" style="0" customWidth="1"/>
    <col min="7" max="7" width="10.25390625" style="0" customWidth="1"/>
    <col min="8" max="8" width="10.875" style="0" customWidth="1"/>
  </cols>
  <sheetData>
    <row r="1" spans="1:8" ht="36" customHeight="1">
      <c r="A1" s="42" t="s">
        <v>261</v>
      </c>
      <c r="B1" s="42"/>
      <c r="C1" s="42"/>
      <c r="D1" s="42"/>
      <c r="E1" s="42"/>
      <c r="F1" s="42"/>
      <c r="G1" s="42"/>
      <c r="H1" s="42"/>
    </row>
    <row r="2" spans="1:8" ht="12.75">
      <c r="A2" s="1"/>
      <c r="B2" s="3"/>
      <c r="C2" s="3"/>
      <c r="D2" s="2"/>
      <c r="E2" s="2"/>
      <c r="F2" s="24"/>
      <c r="G2" s="24"/>
      <c r="H2" s="24"/>
    </row>
    <row r="3" spans="1:8" ht="12.75">
      <c r="A3" s="1"/>
      <c r="B3" s="1"/>
      <c r="C3" s="1"/>
      <c r="D3" s="2"/>
      <c r="E3" s="2"/>
      <c r="F3" s="2" t="s">
        <v>164</v>
      </c>
      <c r="G3" s="24"/>
      <c r="H3" s="24"/>
    </row>
    <row r="4" spans="1:8" ht="89.25">
      <c r="A4" s="6" t="s">
        <v>161</v>
      </c>
      <c r="B4" s="4" t="s">
        <v>162</v>
      </c>
      <c r="C4" s="6" t="s">
        <v>218</v>
      </c>
      <c r="D4" s="6" t="s">
        <v>217</v>
      </c>
      <c r="E4" s="6" t="s">
        <v>207</v>
      </c>
      <c r="F4" s="6" t="s">
        <v>219</v>
      </c>
      <c r="G4" s="6" t="s">
        <v>220</v>
      </c>
      <c r="H4" s="6" t="s">
        <v>205</v>
      </c>
    </row>
    <row r="5" spans="1:8" ht="25.5">
      <c r="A5" s="11" t="s">
        <v>7</v>
      </c>
      <c r="B5" s="31" t="s">
        <v>8</v>
      </c>
      <c r="C5" s="9">
        <f>SUM(C6+C15+C22+C27+C33+C36+C41+C43+C47+C53+C75)</f>
        <v>441291</v>
      </c>
      <c r="D5" s="9">
        <f>SUM(D6+D15+D22+D27+D33+D36+D41+D43+D47+D53+D75)</f>
        <v>241166.89999999997</v>
      </c>
      <c r="E5" s="10">
        <f aca="true" t="shared" si="0" ref="E5:E68">SUM(D5*100/C5)</f>
        <v>54.65031011282804</v>
      </c>
      <c r="F5" s="9">
        <f>SUM(F6+F15+F22+F27+F33+F36+F41+F43+F47+F53+F75+F83)</f>
        <v>223106.20000000004</v>
      </c>
      <c r="G5" s="9">
        <f aca="true" t="shared" si="1" ref="G5:G68">SUM(D5-F5)</f>
        <v>18060.699999999924</v>
      </c>
      <c r="H5" s="10">
        <f>SUM(D5*100/F5)</f>
        <v>108.0951134482143</v>
      </c>
    </row>
    <row r="6" spans="1:8" ht="12.75">
      <c r="A6" s="11" t="s">
        <v>9</v>
      </c>
      <c r="B6" s="8" t="s">
        <v>10</v>
      </c>
      <c r="C6" s="9">
        <f>SUM(C7)</f>
        <v>322074</v>
      </c>
      <c r="D6" s="9">
        <f>SUM(D7)</f>
        <v>174276.19999999998</v>
      </c>
      <c r="E6" s="10">
        <f t="shared" si="0"/>
        <v>54.11060812111502</v>
      </c>
      <c r="F6" s="9">
        <f>SUM(F7)</f>
        <v>160457.7</v>
      </c>
      <c r="G6" s="9">
        <f t="shared" si="1"/>
        <v>13818.49999999997</v>
      </c>
      <c r="H6" s="10">
        <f aca="true" t="shared" si="2" ref="H6:H74">SUM(D6*100/F6)</f>
        <v>108.61192700630757</v>
      </c>
    </row>
    <row r="7" spans="1:8" ht="12.75">
      <c r="A7" s="11" t="s">
        <v>11</v>
      </c>
      <c r="B7" s="8" t="s">
        <v>12</v>
      </c>
      <c r="C7" s="9">
        <f>SUM(C8:C14)</f>
        <v>322074</v>
      </c>
      <c r="D7" s="9">
        <f>SUM(D8:D14)</f>
        <v>174276.19999999998</v>
      </c>
      <c r="E7" s="10">
        <f t="shared" si="0"/>
        <v>54.11060812111502</v>
      </c>
      <c r="F7" s="9">
        <f>SUM(F8:F14)</f>
        <v>160457.7</v>
      </c>
      <c r="G7" s="9">
        <f t="shared" si="1"/>
        <v>13818.49999999997</v>
      </c>
      <c r="H7" s="10">
        <f t="shared" si="2"/>
        <v>108.61192700630757</v>
      </c>
    </row>
    <row r="8" spans="1:8" ht="76.5">
      <c r="A8" s="11" t="s">
        <v>13</v>
      </c>
      <c r="B8" s="11" t="s">
        <v>14</v>
      </c>
      <c r="C8" s="6">
        <v>4549</v>
      </c>
      <c r="D8" s="12">
        <v>6546.4</v>
      </c>
      <c r="E8" s="13">
        <f t="shared" si="0"/>
        <v>143.90855132996262</v>
      </c>
      <c r="F8" s="12">
        <v>2752.7</v>
      </c>
      <c r="G8" s="6">
        <f t="shared" si="1"/>
        <v>3793.7</v>
      </c>
      <c r="H8" s="13">
        <f t="shared" si="2"/>
        <v>237.81741562829222</v>
      </c>
    </row>
    <row r="9" spans="1:8" ht="114.75">
      <c r="A9" s="11" t="s">
        <v>15</v>
      </c>
      <c r="B9" s="11" t="s">
        <v>195</v>
      </c>
      <c r="C9" s="6">
        <v>316389</v>
      </c>
      <c r="D9" s="12">
        <v>166623.8</v>
      </c>
      <c r="E9" s="13">
        <f t="shared" si="0"/>
        <v>52.664220311072754</v>
      </c>
      <c r="F9" s="12">
        <v>157056.6</v>
      </c>
      <c r="G9" s="6">
        <f t="shared" si="1"/>
        <v>9567.199999999983</v>
      </c>
      <c r="H9" s="13">
        <f t="shared" si="2"/>
        <v>106.09156189552046</v>
      </c>
    </row>
    <row r="10" spans="1:8" ht="114.75">
      <c r="A10" s="11" t="s">
        <v>16</v>
      </c>
      <c r="B10" s="11" t="s">
        <v>196</v>
      </c>
      <c r="C10" s="6">
        <v>781</v>
      </c>
      <c r="D10" s="12">
        <v>562.7</v>
      </c>
      <c r="E10" s="13">
        <f t="shared" si="0"/>
        <v>72.04865556978234</v>
      </c>
      <c r="F10" s="12">
        <v>569.1</v>
      </c>
      <c r="G10" s="6">
        <f t="shared" si="1"/>
        <v>-6.399999999999977</v>
      </c>
      <c r="H10" s="13">
        <f t="shared" si="2"/>
        <v>98.87541732560183</v>
      </c>
    </row>
    <row r="11" spans="1:8" ht="51">
      <c r="A11" s="11" t="s">
        <v>17</v>
      </c>
      <c r="B11" s="11" t="s">
        <v>18</v>
      </c>
      <c r="C11" s="6">
        <v>107</v>
      </c>
      <c r="D11" s="12">
        <v>24.9</v>
      </c>
      <c r="E11" s="13">
        <f t="shared" si="0"/>
        <v>23.27102803738318</v>
      </c>
      <c r="F11" s="12">
        <v>50.9</v>
      </c>
      <c r="G11" s="6">
        <f t="shared" si="1"/>
        <v>-26</v>
      </c>
      <c r="H11" s="13">
        <f t="shared" si="2"/>
        <v>48.919449901768175</v>
      </c>
    </row>
    <row r="12" spans="1:8" ht="127.5">
      <c r="A12" s="11" t="s">
        <v>19</v>
      </c>
      <c r="B12" s="11" t="s">
        <v>224</v>
      </c>
      <c r="C12" s="6">
        <v>48</v>
      </c>
      <c r="D12" s="12">
        <v>22.1</v>
      </c>
      <c r="E12" s="13">
        <f t="shared" si="0"/>
        <v>46.041666666666664</v>
      </c>
      <c r="F12" s="12">
        <v>28.4</v>
      </c>
      <c r="G12" s="6">
        <f t="shared" si="1"/>
        <v>-6.299999999999997</v>
      </c>
      <c r="H12" s="13">
        <f t="shared" si="2"/>
        <v>77.8169014084507</v>
      </c>
    </row>
    <row r="13" spans="1:8" ht="102">
      <c r="A13" s="11" t="s">
        <v>20</v>
      </c>
      <c r="B13" s="11" t="s">
        <v>21</v>
      </c>
      <c r="C13" s="6"/>
      <c r="D13" s="12"/>
      <c r="E13" s="13"/>
      <c r="F13" s="12"/>
      <c r="G13" s="6">
        <f t="shared" si="1"/>
        <v>0</v>
      </c>
      <c r="H13" s="13"/>
    </row>
    <row r="14" spans="1:8" ht="76.5">
      <c r="A14" s="11" t="s">
        <v>165</v>
      </c>
      <c r="B14" s="11" t="s">
        <v>166</v>
      </c>
      <c r="C14" s="6">
        <v>200</v>
      </c>
      <c r="D14" s="12">
        <v>496.3</v>
      </c>
      <c r="E14" s="13">
        <f t="shared" si="0"/>
        <v>248.15</v>
      </c>
      <c r="F14" s="12"/>
      <c r="G14" s="6">
        <f t="shared" si="1"/>
        <v>496.3</v>
      </c>
      <c r="H14" s="13"/>
    </row>
    <row r="15" spans="1:8" ht="25.5">
      <c r="A15" s="11" t="s">
        <v>22</v>
      </c>
      <c r="B15" s="7" t="s">
        <v>23</v>
      </c>
      <c r="C15" s="9">
        <f>SUM(C16+C19)</f>
        <v>16473</v>
      </c>
      <c r="D15" s="9">
        <f>SUM(D16+D19)</f>
        <v>12501.199999999999</v>
      </c>
      <c r="E15" s="10">
        <f t="shared" si="0"/>
        <v>75.88903053481455</v>
      </c>
      <c r="F15" s="25">
        <f>SUM(F16+F19)</f>
        <v>11705.3</v>
      </c>
      <c r="G15" s="9">
        <f t="shared" si="1"/>
        <v>795.8999999999996</v>
      </c>
      <c r="H15" s="10">
        <f t="shared" si="2"/>
        <v>106.79948399442988</v>
      </c>
    </row>
    <row r="16" spans="1:8" ht="25.5">
      <c r="A16" s="11" t="s">
        <v>24</v>
      </c>
      <c r="B16" s="11" t="s">
        <v>25</v>
      </c>
      <c r="C16" s="6">
        <f>SUM(C17:C18)</f>
        <v>16453</v>
      </c>
      <c r="D16" s="6">
        <f>SUM(D17:D18)</f>
        <v>12491.9</v>
      </c>
      <c r="E16" s="13">
        <f t="shared" si="0"/>
        <v>75.92475536376345</v>
      </c>
      <c r="F16" s="6">
        <f>SUM(F17:F18)</f>
        <v>11684.4</v>
      </c>
      <c r="G16" s="6">
        <f t="shared" si="1"/>
        <v>807.5</v>
      </c>
      <c r="H16" s="13">
        <f t="shared" si="2"/>
        <v>106.91092396699874</v>
      </c>
    </row>
    <row r="17" spans="1:8" ht="25.5">
      <c r="A17" s="11" t="s">
        <v>152</v>
      </c>
      <c r="B17" s="11" t="s">
        <v>25</v>
      </c>
      <c r="C17" s="6">
        <v>12253</v>
      </c>
      <c r="D17" s="12">
        <v>8444.4</v>
      </c>
      <c r="E17" s="13">
        <f t="shared" si="0"/>
        <v>68.91699991838733</v>
      </c>
      <c r="F17" s="12">
        <v>11684.4</v>
      </c>
      <c r="G17" s="6">
        <f t="shared" si="1"/>
        <v>-3240</v>
      </c>
      <c r="H17" s="13"/>
    </row>
    <row r="18" spans="1:8" ht="51">
      <c r="A18" s="11" t="s">
        <v>167</v>
      </c>
      <c r="B18" s="11" t="s">
        <v>153</v>
      </c>
      <c r="C18" s="6">
        <v>4200</v>
      </c>
      <c r="D18" s="12">
        <v>4047.5</v>
      </c>
      <c r="E18" s="13">
        <f t="shared" si="0"/>
        <v>96.36904761904762</v>
      </c>
      <c r="F18" s="12"/>
      <c r="G18" s="6">
        <f t="shared" si="1"/>
        <v>4047.5</v>
      </c>
      <c r="H18" s="13"/>
    </row>
    <row r="19" spans="1:8" ht="12.75">
      <c r="A19" s="11" t="s">
        <v>26</v>
      </c>
      <c r="B19" s="11" t="s">
        <v>27</v>
      </c>
      <c r="C19" s="6">
        <f>SUM(C20:C21)</f>
        <v>20</v>
      </c>
      <c r="D19" s="6">
        <f>SUM(D20:D21)</f>
        <v>9.3</v>
      </c>
      <c r="E19" s="13">
        <f t="shared" si="0"/>
        <v>46.50000000000001</v>
      </c>
      <c r="F19" s="6">
        <f>SUM(F20:F21)</f>
        <v>20.9</v>
      </c>
      <c r="G19" s="6">
        <f t="shared" si="1"/>
        <v>-11.599999999999998</v>
      </c>
      <c r="H19" s="13">
        <f t="shared" si="2"/>
        <v>44.4976076555024</v>
      </c>
    </row>
    <row r="20" spans="1:8" ht="12.75">
      <c r="A20" s="11" t="s">
        <v>154</v>
      </c>
      <c r="B20" s="11" t="s">
        <v>27</v>
      </c>
      <c r="C20" s="6">
        <v>10</v>
      </c>
      <c r="D20" s="12"/>
      <c r="E20" s="13">
        <f t="shared" si="0"/>
        <v>0</v>
      </c>
      <c r="F20" s="12">
        <v>0</v>
      </c>
      <c r="G20" s="6">
        <f t="shared" si="1"/>
        <v>0</v>
      </c>
      <c r="H20" s="13"/>
    </row>
    <row r="21" spans="1:8" ht="38.25">
      <c r="A21" s="11" t="s">
        <v>155</v>
      </c>
      <c r="B21" s="11" t="s">
        <v>190</v>
      </c>
      <c r="C21" s="6">
        <v>10</v>
      </c>
      <c r="D21" s="12">
        <v>9.3</v>
      </c>
      <c r="E21" s="13">
        <f t="shared" si="0"/>
        <v>93.00000000000001</v>
      </c>
      <c r="F21" s="12">
        <v>20.9</v>
      </c>
      <c r="G21" s="6">
        <f t="shared" si="1"/>
        <v>-11.599999999999998</v>
      </c>
      <c r="H21" s="13"/>
    </row>
    <row r="22" spans="1:8" ht="12.75">
      <c r="A22" s="11" t="s">
        <v>28</v>
      </c>
      <c r="B22" s="7" t="s">
        <v>29</v>
      </c>
      <c r="C22" s="9">
        <f>SUM(C23:C24)</f>
        <v>11514</v>
      </c>
      <c r="D22" s="9">
        <f>SUM(D23:D24)</f>
        <v>6271.4</v>
      </c>
      <c r="E22" s="10">
        <f t="shared" si="0"/>
        <v>54.467604655202365</v>
      </c>
      <c r="F22" s="25">
        <f>SUM(F23:F24)</f>
        <v>8454.4</v>
      </c>
      <c r="G22" s="9">
        <f t="shared" si="1"/>
        <v>-2183</v>
      </c>
      <c r="H22" s="10">
        <f t="shared" si="2"/>
        <v>74.17912566237699</v>
      </c>
    </row>
    <row r="23" spans="1:8" ht="63.75">
      <c r="A23" s="11" t="s">
        <v>30</v>
      </c>
      <c r="B23" s="11" t="s">
        <v>31</v>
      </c>
      <c r="C23" s="6">
        <v>814</v>
      </c>
      <c r="D23" s="12">
        <v>968.3</v>
      </c>
      <c r="E23" s="13">
        <f t="shared" si="0"/>
        <v>118.95577395577395</v>
      </c>
      <c r="F23" s="12">
        <v>853.7</v>
      </c>
      <c r="G23" s="6">
        <f t="shared" si="1"/>
        <v>114.59999999999991</v>
      </c>
      <c r="H23" s="13">
        <f t="shared" si="2"/>
        <v>113.42391940962867</v>
      </c>
    </row>
    <row r="24" spans="1:8" ht="12.75">
      <c r="A24" s="11" t="s">
        <v>32</v>
      </c>
      <c r="B24" s="11" t="s">
        <v>33</v>
      </c>
      <c r="C24" s="6">
        <f>SUM(C25:C26)</f>
        <v>10700</v>
      </c>
      <c r="D24" s="6">
        <f>SUM(D25:D26)</f>
        <v>5303.099999999999</v>
      </c>
      <c r="E24" s="13">
        <f t="shared" si="0"/>
        <v>49.561682242990656</v>
      </c>
      <c r="F24" s="12">
        <f>SUM(F25:F26)</f>
        <v>7600.7</v>
      </c>
      <c r="G24" s="6">
        <f t="shared" si="1"/>
        <v>-2297.6000000000004</v>
      </c>
      <c r="H24" s="13">
        <f t="shared" si="2"/>
        <v>69.77120528372387</v>
      </c>
    </row>
    <row r="25" spans="1:8" ht="102">
      <c r="A25" s="11" t="s">
        <v>34</v>
      </c>
      <c r="B25" s="11" t="s">
        <v>35</v>
      </c>
      <c r="C25" s="6">
        <v>2000</v>
      </c>
      <c r="D25" s="12">
        <v>214.9</v>
      </c>
      <c r="E25" s="13">
        <f t="shared" si="0"/>
        <v>10.745</v>
      </c>
      <c r="F25" s="12">
        <v>1877</v>
      </c>
      <c r="G25" s="6">
        <f t="shared" si="1"/>
        <v>-1662.1</v>
      </c>
      <c r="H25" s="13">
        <f t="shared" si="2"/>
        <v>11.449120937666489</v>
      </c>
    </row>
    <row r="26" spans="1:8" ht="102">
      <c r="A26" s="11" t="s">
        <v>36</v>
      </c>
      <c r="B26" s="11" t="s">
        <v>37</v>
      </c>
      <c r="C26" s="6">
        <v>8700</v>
      </c>
      <c r="D26" s="12">
        <v>5088.2</v>
      </c>
      <c r="E26" s="13">
        <f t="shared" si="0"/>
        <v>58.48505747126437</v>
      </c>
      <c r="F26" s="12">
        <v>5723.7</v>
      </c>
      <c r="G26" s="6">
        <f t="shared" si="1"/>
        <v>-635.5</v>
      </c>
      <c r="H26" s="13">
        <f t="shared" si="2"/>
        <v>88.8970421231022</v>
      </c>
    </row>
    <row r="27" spans="1:8" ht="25.5">
      <c r="A27" s="11" t="s">
        <v>38</v>
      </c>
      <c r="B27" s="7" t="s">
        <v>39</v>
      </c>
      <c r="C27" s="9">
        <f>SUM(C28+C29+C32)</f>
        <v>11709</v>
      </c>
      <c r="D27" s="9">
        <f>SUM(D28+D29+D32)</f>
        <v>7718.799999999999</v>
      </c>
      <c r="E27" s="10">
        <f t="shared" si="0"/>
        <v>65.92194038773592</v>
      </c>
      <c r="F27" s="25">
        <f>SUM(F28:F29)</f>
        <v>6583.1</v>
      </c>
      <c r="G27" s="9">
        <f t="shared" si="1"/>
        <v>1135.699999999999</v>
      </c>
      <c r="H27" s="10">
        <f t="shared" si="2"/>
        <v>117.25175069496132</v>
      </c>
    </row>
    <row r="28" spans="1:8" ht="89.25">
      <c r="A28" s="11" t="s">
        <v>40</v>
      </c>
      <c r="B28" s="11" t="s">
        <v>41</v>
      </c>
      <c r="C28" s="6">
        <v>2550</v>
      </c>
      <c r="D28" s="12">
        <v>2062.1</v>
      </c>
      <c r="E28" s="13">
        <f t="shared" si="0"/>
        <v>80.86666666666666</v>
      </c>
      <c r="F28" s="12">
        <v>1612</v>
      </c>
      <c r="G28" s="6">
        <f t="shared" si="1"/>
        <v>450.0999999999999</v>
      </c>
      <c r="H28" s="13">
        <f t="shared" si="2"/>
        <v>127.92183622828784</v>
      </c>
    </row>
    <row r="29" spans="1:8" ht="114.75">
      <c r="A29" s="11" t="s">
        <v>42</v>
      </c>
      <c r="B29" s="11" t="s">
        <v>198</v>
      </c>
      <c r="C29" s="6">
        <f>SUM(C30:C31)</f>
        <v>9154</v>
      </c>
      <c r="D29" s="6">
        <f>SUM(D30:D31)</f>
        <v>5656.7</v>
      </c>
      <c r="E29" s="13">
        <f t="shared" si="0"/>
        <v>61.79484378413808</v>
      </c>
      <c r="F29" s="12">
        <f>SUM(F30:F32)</f>
        <v>4971.1</v>
      </c>
      <c r="G29" s="6">
        <f t="shared" si="1"/>
        <v>685.5999999999995</v>
      </c>
      <c r="H29" s="13">
        <f t="shared" si="2"/>
        <v>113.79171611916878</v>
      </c>
    </row>
    <row r="30" spans="1:8" ht="12.75">
      <c r="A30" s="11" t="s">
        <v>43</v>
      </c>
      <c r="B30" s="11"/>
      <c r="C30" s="6">
        <v>8405</v>
      </c>
      <c r="D30" s="12">
        <v>5158.9</v>
      </c>
      <c r="E30" s="13">
        <f t="shared" si="0"/>
        <v>61.37894110648423</v>
      </c>
      <c r="F30" s="12">
        <v>4555.6</v>
      </c>
      <c r="G30" s="6">
        <f t="shared" si="1"/>
        <v>603.2999999999993</v>
      </c>
      <c r="H30" s="13">
        <f t="shared" si="2"/>
        <v>113.24304153130211</v>
      </c>
    </row>
    <row r="31" spans="1:8" ht="12.75">
      <c r="A31" s="11" t="s">
        <v>44</v>
      </c>
      <c r="B31" s="11"/>
      <c r="C31" s="6">
        <v>749</v>
      </c>
      <c r="D31" s="12">
        <v>497.8</v>
      </c>
      <c r="E31" s="13">
        <f t="shared" si="0"/>
        <v>66.46194926568758</v>
      </c>
      <c r="F31" s="12">
        <v>415.5</v>
      </c>
      <c r="G31" s="6">
        <f t="shared" si="1"/>
        <v>82.30000000000001</v>
      </c>
      <c r="H31" s="13">
        <f t="shared" si="2"/>
        <v>119.80746089049339</v>
      </c>
    </row>
    <row r="32" spans="1:8" ht="38.25">
      <c r="A32" s="11" t="s">
        <v>45</v>
      </c>
      <c r="B32" s="11" t="s">
        <v>46</v>
      </c>
      <c r="C32" s="6">
        <v>5</v>
      </c>
      <c r="D32" s="12">
        <v>0</v>
      </c>
      <c r="E32" s="13">
        <f t="shared" si="0"/>
        <v>0</v>
      </c>
      <c r="F32" s="12">
        <v>0</v>
      </c>
      <c r="G32" s="6">
        <f t="shared" si="1"/>
        <v>0</v>
      </c>
      <c r="H32" s="13"/>
    </row>
    <row r="33" spans="1:8" ht="51">
      <c r="A33" s="16" t="s">
        <v>168</v>
      </c>
      <c r="B33" s="14" t="s">
        <v>169</v>
      </c>
      <c r="C33" s="26">
        <f>SUM(C34:C35)</f>
        <v>15</v>
      </c>
      <c r="D33" s="26">
        <f>SUM(D34:D35)</f>
        <v>28.7</v>
      </c>
      <c r="E33" s="10"/>
      <c r="F33" s="25">
        <f>SUM(F34:F35)</f>
        <v>21</v>
      </c>
      <c r="G33" s="9">
        <f t="shared" si="1"/>
        <v>7.699999999999999</v>
      </c>
      <c r="H33" s="10">
        <f t="shared" si="2"/>
        <v>136.66666666666666</v>
      </c>
    </row>
    <row r="34" spans="1:8" ht="25.5">
      <c r="A34" s="16" t="s">
        <v>170</v>
      </c>
      <c r="B34" s="16" t="s">
        <v>171</v>
      </c>
      <c r="C34" s="12">
        <v>15</v>
      </c>
      <c r="D34" s="27">
        <v>29</v>
      </c>
      <c r="E34" s="10"/>
      <c r="F34" s="12">
        <v>20.9</v>
      </c>
      <c r="G34" s="6">
        <f t="shared" si="1"/>
        <v>8.100000000000001</v>
      </c>
      <c r="H34" s="13">
        <f t="shared" si="2"/>
        <v>138.75598086124404</v>
      </c>
    </row>
    <row r="35" spans="1:8" ht="89.25">
      <c r="A35" s="16" t="s">
        <v>229</v>
      </c>
      <c r="B35" s="16" t="s">
        <v>230</v>
      </c>
      <c r="C35" s="12">
        <v>0</v>
      </c>
      <c r="D35" s="27">
        <v>-0.3</v>
      </c>
      <c r="E35" s="10"/>
      <c r="F35" s="12">
        <v>0.1</v>
      </c>
      <c r="G35" s="6">
        <f t="shared" si="1"/>
        <v>-0.4</v>
      </c>
      <c r="H35" s="13">
        <f t="shared" si="2"/>
        <v>-300</v>
      </c>
    </row>
    <row r="36" spans="1:8" ht="63.75">
      <c r="A36" s="11" t="s">
        <v>47</v>
      </c>
      <c r="B36" s="7" t="s">
        <v>48</v>
      </c>
      <c r="C36" s="9">
        <f>SUM(C37:C40)</f>
        <v>14873</v>
      </c>
      <c r="D36" s="9">
        <f>SUM(D37:D40)</f>
        <v>11477</v>
      </c>
      <c r="E36" s="10">
        <f t="shared" si="0"/>
        <v>77.16667787265514</v>
      </c>
      <c r="F36" s="25">
        <f>SUM(F37:F40)</f>
        <v>9588</v>
      </c>
      <c r="G36" s="9">
        <f t="shared" si="1"/>
        <v>1889</v>
      </c>
      <c r="H36" s="10">
        <f t="shared" si="2"/>
        <v>119.70171047142262</v>
      </c>
    </row>
    <row r="37" spans="1:8" ht="102">
      <c r="A37" s="11" t="s">
        <v>49</v>
      </c>
      <c r="B37" s="11" t="s">
        <v>225</v>
      </c>
      <c r="C37" s="6">
        <v>8583</v>
      </c>
      <c r="D37" s="12">
        <v>5162.5</v>
      </c>
      <c r="E37" s="13">
        <f t="shared" si="0"/>
        <v>60.14796691133636</v>
      </c>
      <c r="F37" s="12">
        <v>5904.5</v>
      </c>
      <c r="G37" s="6">
        <f t="shared" si="1"/>
        <v>-742</v>
      </c>
      <c r="H37" s="13">
        <f t="shared" si="2"/>
        <v>87.43331357439241</v>
      </c>
    </row>
    <row r="38" spans="1:8" ht="127.5">
      <c r="A38" s="11" t="s">
        <v>50</v>
      </c>
      <c r="B38" s="11" t="s">
        <v>226</v>
      </c>
      <c r="C38" s="6">
        <v>6010</v>
      </c>
      <c r="D38" s="12">
        <v>5993.9</v>
      </c>
      <c r="E38" s="13">
        <f t="shared" si="0"/>
        <v>99.73211314475874</v>
      </c>
      <c r="F38" s="12">
        <v>3641.6</v>
      </c>
      <c r="G38" s="6">
        <f t="shared" si="1"/>
        <v>2352.2999999999997</v>
      </c>
      <c r="H38" s="13">
        <f t="shared" si="2"/>
        <v>164.59523286467487</v>
      </c>
    </row>
    <row r="39" spans="1:8" ht="63.75">
      <c r="A39" s="11" t="s">
        <v>51</v>
      </c>
      <c r="B39" s="11" t="s">
        <v>52</v>
      </c>
      <c r="C39" s="6">
        <v>30</v>
      </c>
      <c r="D39" s="12">
        <v>31.5</v>
      </c>
      <c r="E39" s="13">
        <f t="shared" si="0"/>
        <v>105</v>
      </c>
      <c r="F39" s="12">
        <v>25.3</v>
      </c>
      <c r="G39" s="6">
        <f t="shared" si="1"/>
        <v>6.199999999999999</v>
      </c>
      <c r="H39" s="13">
        <f t="shared" si="2"/>
        <v>124.50592885375494</v>
      </c>
    </row>
    <row r="40" spans="1:8" ht="102">
      <c r="A40" s="11" t="s">
        <v>53</v>
      </c>
      <c r="B40" s="11" t="s">
        <v>54</v>
      </c>
      <c r="C40" s="6">
        <v>250</v>
      </c>
      <c r="D40" s="12">
        <v>289.1</v>
      </c>
      <c r="E40" s="13">
        <f t="shared" si="0"/>
        <v>115.64000000000001</v>
      </c>
      <c r="F40" s="12">
        <v>16.6</v>
      </c>
      <c r="G40" s="6">
        <f t="shared" si="1"/>
        <v>272.5</v>
      </c>
      <c r="H40" s="13">
        <f t="shared" si="2"/>
        <v>1741.566265060241</v>
      </c>
    </row>
    <row r="41" spans="1:8" ht="25.5">
      <c r="A41" s="11" t="s">
        <v>55</v>
      </c>
      <c r="B41" s="7" t="s">
        <v>56</v>
      </c>
      <c r="C41" s="9">
        <f>SUM(C42)</f>
        <v>2017</v>
      </c>
      <c r="D41" s="9">
        <f>SUM(D42)</f>
        <v>1459.3</v>
      </c>
      <c r="E41" s="10">
        <f t="shared" si="0"/>
        <v>72.35002478929103</v>
      </c>
      <c r="F41" s="9">
        <f>SUM(F42)</f>
        <v>1391.9</v>
      </c>
      <c r="G41" s="9">
        <f t="shared" si="1"/>
        <v>67.39999999999986</v>
      </c>
      <c r="H41" s="10">
        <f t="shared" si="2"/>
        <v>104.84230188950355</v>
      </c>
    </row>
    <row r="42" spans="1:8" ht="25.5">
      <c r="A42" s="11" t="s">
        <v>57</v>
      </c>
      <c r="B42" s="11" t="s">
        <v>58</v>
      </c>
      <c r="C42" s="6">
        <v>2017</v>
      </c>
      <c r="D42" s="12">
        <v>1459.3</v>
      </c>
      <c r="E42" s="13">
        <f t="shared" si="0"/>
        <v>72.35002478929103</v>
      </c>
      <c r="F42" s="12">
        <v>1391.9</v>
      </c>
      <c r="G42" s="6">
        <f t="shared" si="1"/>
        <v>67.39999999999986</v>
      </c>
      <c r="H42" s="13">
        <f t="shared" si="2"/>
        <v>104.84230188950355</v>
      </c>
    </row>
    <row r="43" spans="1:8" ht="51">
      <c r="A43" s="11" t="s">
        <v>59</v>
      </c>
      <c r="B43" s="7" t="s">
        <v>60</v>
      </c>
      <c r="C43" s="9">
        <f>SUM(C44:C46)</f>
        <v>34919</v>
      </c>
      <c r="D43" s="9">
        <f>SUM(D44:D46)</f>
        <v>18238</v>
      </c>
      <c r="E43" s="10">
        <f t="shared" si="0"/>
        <v>52.22944528766574</v>
      </c>
      <c r="F43" s="25">
        <f>SUM(F44:F46)</f>
        <v>14784.6</v>
      </c>
      <c r="G43" s="9">
        <f t="shared" si="1"/>
        <v>3453.3999999999996</v>
      </c>
      <c r="H43" s="10">
        <f t="shared" si="2"/>
        <v>123.35808882215278</v>
      </c>
    </row>
    <row r="44" spans="1:8" ht="38.25">
      <c r="A44" s="11" t="s">
        <v>157</v>
      </c>
      <c r="B44" s="11" t="s">
        <v>61</v>
      </c>
      <c r="C44" s="6">
        <v>14</v>
      </c>
      <c r="D44" s="12">
        <v>10.1</v>
      </c>
      <c r="E44" s="13">
        <f t="shared" si="0"/>
        <v>72.14285714285714</v>
      </c>
      <c r="F44" s="12">
        <v>10.1</v>
      </c>
      <c r="G44" s="6">
        <f t="shared" si="1"/>
        <v>0</v>
      </c>
      <c r="H44" s="13">
        <f t="shared" si="2"/>
        <v>100</v>
      </c>
    </row>
    <row r="45" spans="1:8" ht="25.5">
      <c r="A45" s="11" t="s">
        <v>212</v>
      </c>
      <c r="B45" s="11" t="s">
        <v>213</v>
      </c>
      <c r="C45" s="6">
        <v>200</v>
      </c>
      <c r="D45" s="12">
        <v>184.6</v>
      </c>
      <c r="E45" s="13">
        <f t="shared" si="0"/>
        <v>92.3</v>
      </c>
      <c r="F45" s="12">
        <v>9</v>
      </c>
      <c r="G45" s="6">
        <f t="shared" si="1"/>
        <v>175.6</v>
      </c>
      <c r="H45" s="13">
        <f t="shared" si="2"/>
        <v>2051.1111111111113</v>
      </c>
    </row>
    <row r="46" spans="1:8" ht="38.25">
      <c r="A46" s="11" t="s">
        <v>62</v>
      </c>
      <c r="B46" s="11" t="s">
        <v>63</v>
      </c>
      <c r="C46" s="6">
        <v>34705</v>
      </c>
      <c r="D46" s="12">
        <v>18043.3</v>
      </c>
      <c r="E46" s="13">
        <f t="shared" si="0"/>
        <v>51.990491283676704</v>
      </c>
      <c r="F46" s="12">
        <v>14765.5</v>
      </c>
      <c r="G46" s="6">
        <f t="shared" si="1"/>
        <v>3277.7999999999993</v>
      </c>
      <c r="H46" s="13">
        <f t="shared" si="2"/>
        <v>122.19904507128102</v>
      </c>
    </row>
    <row r="47" spans="1:8" ht="38.25">
      <c r="A47" s="7" t="s">
        <v>64</v>
      </c>
      <c r="B47" s="7" t="s">
        <v>65</v>
      </c>
      <c r="C47" s="9">
        <f>SUM(C48:C52)</f>
        <v>18171</v>
      </c>
      <c r="D47" s="9">
        <f>SUM(D48:D52)</f>
        <v>3769.4</v>
      </c>
      <c r="E47" s="10">
        <f t="shared" si="0"/>
        <v>20.74404270540972</v>
      </c>
      <c r="F47" s="25">
        <f>SUM(F48:F52)</f>
        <v>4228.7</v>
      </c>
      <c r="G47" s="9">
        <f t="shared" si="1"/>
        <v>-459.2999999999997</v>
      </c>
      <c r="H47" s="10">
        <f t="shared" si="2"/>
        <v>89.13850592380638</v>
      </c>
    </row>
    <row r="48" spans="1:8" ht="38.25">
      <c r="A48" s="11" t="s">
        <v>191</v>
      </c>
      <c r="B48" s="11" t="s">
        <v>192</v>
      </c>
      <c r="C48" s="6">
        <v>136</v>
      </c>
      <c r="D48" s="6">
        <v>85.1</v>
      </c>
      <c r="E48" s="13"/>
      <c r="F48" s="12">
        <v>14</v>
      </c>
      <c r="G48" s="6">
        <f t="shared" si="1"/>
        <v>71.1</v>
      </c>
      <c r="H48" s="13">
        <f t="shared" si="2"/>
        <v>607.8571428571429</v>
      </c>
    </row>
    <row r="49" spans="1:8" ht="127.5">
      <c r="A49" s="11" t="s">
        <v>245</v>
      </c>
      <c r="B49" s="11" t="s">
        <v>242</v>
      </c>
      <c r="C49" s="6"/>
      <c r="D49" s="6">
        <v>0.7</v>
      </c>
      <c r="E49" s="13"/>
      <c r="F49" s="12"/>
      <c r="G49" s="6">
        <f t="shared" si="1"/>
        <v>0.7</v>
      </c>
      <c r="H49" s="13"/>
    </row>
    <row r="50" spans="1:8" ht="140.25">
      <c r="A50" s="11" t="s">
        <v>66</v>
      </c>
      <c r="B50" s="11" t="s">
        <v>227</v>
      </c>
      <c r="C50" s="6">
        <v>17200</v>
      </c>
      <c r="D50" s="12">
        <v>2993.4</v>
      </c>
      <c r="E50" s="13">
        <f t="shared" si="0"/>
        <v>17.403488372093022</v>
      </c>
      <c r="F50" s="12">
        <v>3335.4</v>
      </c>
      <c r="G50" s="6">
        <f t="shared" si="1"/>
        <v>-342</v>
      </c>
      <c r="H50" s="13">
        <f t="shared" si="2"/>
        <v>89.74635725849973</v>
      </c>
    </row>
    <row r="51" spans="1:8" ht="127.5">
      <c r="A51" s="11" t="s">
        <v>222</v>
      </c>
      <c r="B51" s="11" t="s">
        <v>223</v>
      </c>
      <c r="C51" s="6">
        <v>35</v>
      </c>
      <c r="D51" s="12">
        <v>229</v>
      </c>
      <c r="E51" s="13">
        <f t="shared" si="0"/>
        <v>654.2857142857143</v>
      </c>
      <c r="F51" s="12"/>
      <c r="G51" s="6">
        <f t="shared" si="1"/>
        <v>229</v>
      </c>
      <c r="H51" s="13"/>
    </row>
    <row r="52" spans="1:8" ht="63.75">
      <c r="A52" s="11" t="s">
        <v>67</v>
      </c>
      <c r="B52" s="11" t="s">
        <v>68</v>
      </c>
      <c r="C52" s="6">
        <v>800</v>
      </c>
      <c r="D52" s="12">
        <v>461.2</v>
      </c>
      <c r="E52" s="13">
        <f t="shared" si="0"/>
        <v>57.65</v>
      </c>
      <c r="F52" s="12">
        <v>879.3</v>
      </c>
      <c r="G52" s="6">
        <f t="shared" si="1"/>
        <v>-418.09999999999997</v>
      </c>
      <c r="H52" s="13">
        <f t="shared" si="2"/>
        <v>52.45081314682134</v>
      </c>
    </row>
    <row r="53" spans="1:8" ht="25.5">
      <c r="A53" s="11" t="s">
        <v>69</v>
      </c>
      <c r="B53" s="7" t="s">
        <v>70</v>
      </c>
      <c r="C53" s="9">
        <f>SUM(C54:C64)</f>
        <v>9526</v>
      </c>
      <c r="D53" s="9">
        <f>SUM(D54:D64)</f>
        <v>5369.900000000001</v>
      </c>
      <c r="E53" s="10">
        <f t="shared" si="0"/>
        <v>56.370984673525086</v>
      </c>
      <c r="F53" s="25">
        <f>SUM(F54:F64)</f>
        <v>5445.700000000001</v>
      </c>
      <c r="G53" s="9">
        <f t="shared" si="1"/>
        <v>-75.80000000000018</v>
      </c>
      <c r="H53" s="10">
        <f t="shared" si="2"/>
        <v>98.60807609673687</v>
      </c>
    </row>
    <row r="54" spans="1:8" ht="89.25">
      <c r="A54" s="11" t="s">
        <v>71</v>
      </c>
      <c r="B54" s="11" t="s">
        <v>72</v>
      </c>
      <c r="C54" s="6">
        <v>47</v>
      </c>
      <c r="D54" s="12">
        <v>74.3</v>
      </c>
      <c r="E54" s="13">
        <f t="shared" si="0"/>
        <v>158.08510638297872</v>
      </c>
      <c r="F54" s="12">
        <v>41.5</v>
      </c>
      <c r="G54" s="6">
        <f t="shared" si="1"/>
        <v>32.8</v>
      </c>
      <c r="H54" s="13">
        <f t="shared" si="2"/>
        <v>179.03614457831324</v>
      </c>
    </row>
    <row r="55" spans="1:8" ht="76.5">
      <c r="A55" s="11" t="s">
        <v>73</v>
      </c>
      <c r="B55" s="11" t="s">
        <v>74</v>
      </c>
      <c r="C55" s="6">
        <v>70</v>
      </c>
      <c r="D55" s="12">
        <v>32</v>
      </c>
      <c r="E55" s="13">
        <f t="shared" si="0"/>
        <v>45.714285714285715</v>
      </c>
      <c r="F55" s="12">
        <v>45.1</v>
      </c>
      <c r="G55" s="6">
        <f t="shared" si="1"/>
        <v>-13.100000000000001</v>
      </c>
      <c r="H55" s="13">
        <f t="shared" si="2"/>
        <v>70.95343680709534</v>
      </c>
    </row>
    <row r="56" spans="1:8" ht="76.5">
      <c r="A56" s="11" t="s">
        <v>75</v>
      </c>
      <c r="B56" s="11" t="s">
        <v>76</v>
      </c>
      <c r="C56" s="6">
        <v>47</v>
      </c>
      <c r="D56" s="12">
        <v>53</v>
      </c>
      <c r="E56" s="13">
        <f t="shared" si="0"/>
        <v>112.76595744680851</v>
      </c>
      <c r="F56" s="12">
        <v>21.7</v>
      </c>
      <c r="G56" s="6">
        <f t="shared" si="1"/>
        <v>31.3</v>
      </c>
      <c r="H56" s="13">
        <f t="shared" si="2"/>
        <v>244.23963133640555</v>
      </c>
    </row>
    <row r="57" spans="1:8" ht="89.25">
      <c r="A57" s="11" t="s">
        <v>214</v>
      </c>
      <c r="B57" s="11" t="s">
        <v>228</v>
      </c>
      <c r="C57" s="6"/>
      <c r="D57" s="12">
        <v>6</v>
      </c>
      <c r="E57" s="13"/>
      <c r="F57" s="12">
        <v>0</v>
      </c>
      <c r="G57" s="6">
        <f t="shared" si="1"/>
        <v>6</v>
      </c>
      <c r="H57" s="13"/>
    </row>
    <row r="58" spans="1:8" ht="76.5">
      <c r="A58" s="11" t="s">
        <v>77</v>
      </c>
      <c r="B58" s="11" t="s">
        <v>78</v>
      </c>
      <c r="C58" s="6">
        <v>50</v>
      </c>
      <c r="D58" s="12">
        <v>8.4</v>
      </c>
      <c r="E58" s="13">
        <f t="shared" si="0"/>
        <v>16.8</v>
      </c>
      <c r="F58" s="12">
        <v>27.9</v>
      </c>
      <c r="G58" s="6">
        <f t="shared" si="1"/>
        <v>-19.5</v>
      </c>
      <c r="H58" s="13">
        <f t="shared" si="2"/>
        <v>30.107526881720432</v>
      </c>
    </row>
    <row r="59" spans="1:8" ht="76.5">
      <c r="A59" s="11" t="s">
        <v>193</v>
      </c>
      <c r="B59" s="11" t="s">
        <v>78</v>
      </c>
      <c r="C59" s="6"/>
      <c r="D59" s="12">
        <v>17</v>
      </c>
      <c r="E59" s="13"/>
      <c r="F59" s="12"/>
      <c r="G59" s="6">
        <f t="shared" si="1"/>
        <v>17</v>
      </c>
      <c r="H59" s="13"/>
    </row>
    <row r="60" spans="1:8" ht="38.25">
      <c r="A60" s="11" t="s">
        <v>79</v>
      </c>
      <c r="B60" s="11" t="s">
        <v>80</v>
      </c>
      <c r="C60" s="6">
        <v>31</v>
      </c>
      <c r="D60" s="12">
        <v>9.1</v>
      </c>
      <c r="E60" s="13">
        <f t="shared" si="0"/>
        <v>29.35483870967742</v>
      </c>
      <c r="F60" s="12">
        <v>16.5</v>
      </c>
      <c r="G60" s="6">
        <f t="shared" si="1"/>
        <v>-7.4</v>
      </c>
      <c r="H60" s="13">
        <f t="shared" si="2"/>
        <v>55.15151515151515</v>
      </c>
    </row>
    <row r="61" spans="1:8" ht="76.5">
      <c r="A61" s="11" t="s">
        <v>81</v>
      </c>
      <c r="B61" s="11" t="s">
        <v>82</v>
      </c>
      <c r="C61" s="6">
        <v>460</v>
      </c>
      <c r="D61" s="12">
        <v>251.8</v>
      </c>
      <c r="E61" s="13">
        <f t="shared" si="0"/>
        <v>54.73913043478261</v>
      </c>
      <c r="F61" s="12">
        <v>264</v>
      </c>
      <c r="G61" s="6">
        <f t="shared" si="1"/>
        <v>-12.199999999999989</v>
      </c>
      <c r="H61" s="13">
        <f t="shared" si="2"/>
        <v>95.37878787878788</v>
      </c>
    </row>
    <row r="62" spans="1:8" ht="38.25">
      <c r="A62" s="11" t="s">
        <v>83</v>
      </c>
      <c r="B62" s="11" t="s">
        <v>84</v>
      </c>
      <c r="C62" s="6">
        <v>7145</v>
      </c>
      <c r="D62" s="12">
        <v>3949.8</v>
      </c>
      <c r="E62" s="13">
        <f t="shared" si="0"/>
        <v>55.28061581525542</v>
      </c>
      <c r="F62" s="12">
        <v>3683.6</v>
      </c>
      <c r="G62" s="6">
        <f t="shared" si="1"/>
        <v>266.2000000000003</v>
      </c>
      <c r="H62" s="13">
        <f t="shared" si="2"/>
        <v>107.22662612661527</v>
      </c>
    </row>
    <row r="63" spans="1:8" ht="63.75">
      <c r="A63" s="11" t="s">
        <v>156</v>
      </c>
      <c r="B63" s="11" t="s">
        <v>85</v>
      </c>
      <c r="C63" s="6">
        <v>68</v>
      </c>
      <c r="D63" s="12">
        <v>0</v>
      </c>
      <c r="E63" s="13">
        <f t="shared" si="0"/>
        <v>0</v>
      </c>
      <c r="F63" s="12">
        <v>0</v>
      </c>
      <c r="G63" s="6">
        <f t="shared" si="1"/>
        <v>0</v>
      </c>
      <c r="H63" s="13">
        <v>0</v>
      </c>
    </row>
    <row r="64" spans="1:8" ht="51">
      <c r="A64" s="11" t="s">
        <v>86</v>
      </c>
      <c r="B64" s="11" t="s">
        <v>87</v>
      </c>
      <c r="C64" s="6">
        <f>SUM(C66:C74)</f>
        <v>1608</v>
      </c>
      <c r="D64" s="6">
        <f>SUM(D66:D74)</f>
        <v>968.5</v>
      </c>
      <c r="E64" s="13">
        <f t="shared" si="0"/>
        <v>60.23009950248756</v>
      </c>
      <c r="F64" s="12">
        <f>SUM(F66:F74)</f>
        <v>1345.4</v>
      </c>
      <c r="G64" s="6">
        <f t="shared" si="1"/>
        <v>-376.9000000000001</v>
      </c>
      <c r="H64" s="13">
        <f t="shared" si="2"/>
        <v>71.98602646053217</v>
      </c>
    </row>
    <row r="65" spans="1:8" ht="12.75">
      <c r="A65" s="11"/>
      <c r="B65" s="11" t="s">
        <v>88</v>
      </c>
      <c r="C65" s="6"/>
      <c r="D65" s="12"/>
      <c r="E65" s="13"/>
      <c r="F65" s="12"/>
      <c r="G65" s="6"/>
      <c r="H65" s="13"/>
    </row>
    <row r="66" spans="1:8" ht="12.75">
      <c r="A66" s="11" t="s">
        <v>89</v>
      </c>
      <c r="B66" s="11"/>
      <c r="C66" s="6">
        <v>60</v>
      </c>
      <c r="D66" s="12">
        <v>38.8</v>
      </c>
      <c r="E66" s="13">
        <f t="shared" si="0"/>
        <v>64.66666666666666</v>
      </c>
      <c r="F66" s="12">
        <v>386.1</v>
      </c>
      <c r="G66" s="6">
        <f t="shared" si="1"/>
        <v>-347.3</v>
      </c>
      <c r="H66" s="13">
        <f t="shared" si="2"/>
        <v>10.049210049210048</v>
      </c>
    </row>
    <row r="67" spans="1:8" ht="12.75">
      <c r="A67" s="11" t="s">
        <v>90</v>
      </c>
      <c r="B67" s="11"/>
      <c r="C67" s="6">
        <v>10</v>
      </c>
      <c r="D67" s="12">
        <v>0</v>
      </c>
      <c r="E67" s="13">
        <f t="shared" si="0"/>
        <v>0</v>
      </c>
      <c r="F67" s="12">
        <v>3</v>
      </c>
      <c r="G67" s="6">
        <f t="shared" si="1"/>
        <v>-3</v>
      </c>
      <c r="H67" s="13"/>
    </row>
    <row r="68" spans="1:8" ht="12.75">
      <c r="A68" s="11" t="s">
        <v>91</v>
      </c>
      <c r="B68" s="11"/>
      <c r="C68" s="6">
        <v>50</v>
      </c>
      <c r="D68" s="12">
        <v>45.4</v>
      </c>
      <c r="E68" s="13">
        <f t="shared" si="0"/>
        <v>90.8</v>
      </c>
      <c r="F68" s="12">
        <v>26</v>
      </c>
      <c r="G68" s="6">
        <f t="shared" si="1"/>
        <v>19.4</v>
      </c>
      <c r="H68" s="13">
        <f t="shared" si="2"/>
        <v>174.6153846153846</v>
      </c>
    </row>
    <row r="69" spans="1:8" ht="12.75">
      <c r="A69" s="11" t="s">
        <v>174</v>
      </c>
      <c r="B69" s="11"/>
      <c r="C69" s="6">
        <v>0</v>
      </c>
      <c r="D69" s="12">
        <v>13.8</v>
      </c>
      <c r="E69" s="13"/>
      <c r="F69" s="12">
        <v>0</v>
      </c>
      <c r="G69" s="6">
        <f aca="true" t="shared" si="3" ref="G69:G142">SUM(D69-F69)</f>
        <v>13.8</v>
      </c>
      <c r="H69" s="13"/>
    </row>
    <row r="70" spans="1:8" ht="12.75">
      <c r="A70" s="11" t="s">
        <v>92</v>
      </c>
      <c r="B70" s="11"/>
      <c r="C70" s="6">
        <v>4</v>
      </c>
      <c r="D70" s="12">
        <v>0.6</v>
      </c>
      <c r="E70" s="13">
        <f>SUM(D70*100/C70)</f>
        <v>15</v>
      </c>
      <c r="F70" s="12">
        <v>3.5</v>
      </c>
      <c r="G70" s="6">
        <f t="shared" si="3"/>
        <v>-2.9</v>
      </c>
      <c r="H70" s="13">
        <f t="shared" si="2"/>
        <v>17.142857142857142</v>
      </c>
    </row>
    <row r="71" spans="1:8" ht="12.75">
      <c r="A71" s="11" t="s">
        <v>93</v>
      </c>
      <c r="B71" s="11"/>
      <c r="C71" s="6">
        <v>134</v>
      </c>
      <c r="D71" s="12">
        <v>136.3</v>
      </c>
      <c r="E71" s="13">
        <f>SUM(D71*100/C71)</f>
        <v>101.71641791044777</v>
      </c>
      <c r="F71" s="12">
        <v>0</v>
      </c>
      <c r="G71" s="6">
        <f t="shared" si="3"/>
        <v>136.3</v>
      </c>
      <c r="H71" s="13"/>
    </row>
    <row r="72" spans="1:8" ht="12.75">
      <c r="A72" s="11" t="s">
        <v>243</v>
      </c>
      <c r="B72" s="11"/>
      <c r="C72" s="6"/>
      <c r="D72" s="12">
        <v>0.8</v>
      </c>
      <c r="E72" s="13"/>
      <c r="F72" s="12"/>
      <c r="G72" s="6">
        <f t="shared" si="3"/>
        <v>0.8</v>
      </c>
      <c r="H72" s="13"/>
    </row>
    <row r="73" spans="1:8" ht="12.75">
      <c r="A73" s="11" t="s">
        <v>94</v>
      </c>
      <c r="B73" s="11"/>
      <c r="C73" s="6">
        <v>600</v>
      </c>
      <c r="D73" s="12">
        <v>441.3</v>
      </c>
      <c r="E73" s="13">
        <f>SUM(D73*100/C73)</f>
        <v>73.55</v>
      </c>
      <c r="F73" s="12">
        <v>406.3</v>
      </c>
      <c r="G73" s="6">
        <f t="shared" si="3"/>
        <v>35</v>
      </c>
      <c r="H73" s="13">
        <f t="shared" si="2"/>
        <v>108.6143243908442</v>
      </c>
    </row>
    <row r="74" spans="1:8" ht="12.75">
      <c r="A74" s="11" t="s">
        <v>95</v>
      </c>
      <c r="B74" s="11"/>
      <c r="C74" s="6">
        <v>750</v>
      </c>
      <c r="D74" s="12">
        <v>291.5</v>
      </c>
      <c r="E74" s="13">
        <f>SUM(D74*100/C74)</f>
        <v>38.86666666666667</v>
      </c>
      <c r="F74" s="12">
        <v>520.5</v>
      </c>
      <c r="G74" s="6">
        <f t="shared" si="3"/>
        <v>-229</v>
      </c>
      <c r="H74" s="13">
        <f t="shared" si="2"/>
        <v>56.003842459173875</v>
      </c>
    </row>
    <row r="75" spans="1:8" ht="25.5">
      <c r="A75" s="37" t="s">
        <v>175</v>
      </c>
      <c r="B75" s="38" t="s">
        <v>176</v>
      </c>
      <c r="C75" s="15">
        <f>SUM(C76)</f>
        <v>0</v>
      </c>
      <c r="D75" s="15">
        <f>SUM(D76)</f>
        <v>56.99999999999999</v>
      </c>
      <c r="E75" s="15">
        <f>SUM(E76)</f>
        <v>0</v>
      </c>
      <c r="F75" s="15">
        <f>SUM(F76)</f>
        <v>502.20000000000005</v>
      </c>
      <c r="G75" s="35">
        <f>SUM(D75-F75)</f>
        <v>-445.20000000000005</v>
      </c>
      <c r="H75" s="36">
        <f>SUM(D75*100/F75)</f>
        <v>11.350059737156508</v>
      </c>
    </row>
    <row r="76" spans="1:8" ht="12.75">
      <c r="A76" s="16" t="s">
        <v>177</v>
      </c>
      <c r="B76" s="16"/>
      <c r="C76" s="12">
        <f>SUM(C77:C82)</f>
        <v>0</v>
      </c>
      <c r="D76" s="12">
        <f>SUM(D77:D82)</f>
        <v>56.99999999999999</v>
      </c>
      <c r="E76" s="12">
        <f>SUM(E77:E82)</f>
        <v>0</v>
      </c>
      <c r="F76" s="12">
        <f>SUM(F77:F82)</f>
        <v>502.20000000000005</v>
      </c>
      <c r="G76" s="6">
        <f t="shared" si="3"/>
        <v>-445.20000000000005</v>
      </c>
      <c r="H76" s="13">
        <f aca="true" t="shared" si="4" ref="H76:H81">SUM(D76*100/F76)</f>
        <v>11.350059737156508</v>
      </c>
    </row>
    <row r="77" spans="1:8" ht="12.75">
      <c r="A77" s="16" t="s">
        <v>184</v>
      </c>
      <c r="B77" s="16"/>
      <c r="C77" s="17"/>
      <c r="D77" s="18">
        <v>0</v>
      </c>
      <c r="E77" s="10"/>
      <c r="F77" s="12">
        <v>59</v>
      </c>
      <c r="G77" s="6">
        <f t="shared" si="3"/>
        <v>-59</v>
      </c>
      <c r="H77" s="13">
        <f t="shared" si="4"/>
        <v>0</v>
      </c>
    </row>
    <row r="78" spans="1:8" ht="12.75">
      <c r="A78" s="16" t="s">
        <v>179</v>
      </c>
      <c r="B78" s="16"/>
      <c r="C78" s="17"/>
      <c r="D78" s="18">
        <v>65.6</v>
      </c>
      <c r="E78" s="10"/>
      <c r="F78" s="12">
        <v>439.1</v>
      </c>
      <c r="G78" s="6">
        <f t="shared" si="3"/>
        <v>-373.5</v>
      </c>
      <c r="H78" s="13">
        <f t="shared" si="4"/>
        <v>14.939649282623545</v>
      </c>
    </row>
    <row r="79" spans="1:8" ht="12.75">
      <c r="A79" s="16" t="s">
        <v>180</v>
      </c>
      <c r="B79" s="16"/>
      <c r="C79" s="17"/>
      <c r="D79" s="18">
        <v>0</v>
      </c>
      <c r="E79" s="10"/>
      <c r="F79" s="12">
        <v>0</v>
      </c>
      <c r="G79" s="6">
        <f t="shared" si="3"/>
        <v>0</v>
      </c>
      <c r="H79" s="13"/>
    </row>
    <row r="80" spans="1:8" ht="12.75">
      <c r="A80" s="16" t="s">
        <v>181</v>
      </c>
      <c r="B80" s="16"/>
      <c r="C80" s="17"/>
      <c r="D80" s="18">
        <v>0</v>
      </c>
      <c r="E80" s="10"/>
      <c r="F80" s="12">
        <v>0</v>
      </c>
      <c r="G80" s="6">
        <f t="shared" si="3"/>
        <v>0</v>
      </c>
      <c r="H80" s="13"/>
    </row>
    <row r="81" spans="1:8" ht="12.75">
      <c r="A81" s="16" t="s">
        <v>182</v>
      </c>
      <c r="B81" s="16"/>
      <c r="C81" s="17"/>
      <c r="D81" s="18">
        <v>-8.6</v>
      </c>
      <c r="E81" s="10"/>
      <c r="F81" s="12">
        <v>4.1</v>
      </c>
      <c r="G81" s="6">
        <f t="shared" si="3"/>
        <v>-12.7</v>
      </c>
      <c r="H81" s="13">
        <f t="shared" si="4"/>
        <v>-209.75609756097563</v>
      </c>
    </row>
    <row r="82" spans="1:8" ht="12.75">
      <c r="A82" s="16" t="s">
        <v>183</v>
      </c>
      <c r="B82" s="16"/>
      <c r="C82" s="17"/>
      <c r="D82" s="18">
        <v>0</v>
      </c>
      <c r="E82" s="10"/>
      <c r="F82" s="12">
        <v>0</v>
      </c>
      <c r="G82" s="6">
        <f t="shared" si="3"/>
        <v>0</v>
      </c>
      <c r="H82" s="13"/>
    </row>
    <row r="83" spans="1:8" ht="63.75">
      <c r="A83" s="16" t="s">
        <v>209</v>
      </c>
      <c r="B83" s="16" t="s">
        <v>210</v>
      </c>
      <c r="C83" s="17"/>
      <c r="D83" s="18"/>
      <c r="E83" s="10"/>
      <c r="F83" s="12">
        <v>-56.4</v>
      </c>
      <c r="G83" s="6">
        <f t="shared" si="3"/>
        <v>56.4</v>
      </c>
      <c r="H83" s="10"/>
    </row>
    <row r="84" spans="1:8" ht="12.75">
      <c r="A84" s="11" t="s">
        <v>96</v>
      </c>
      <c r="B84" s="7" t="s">
        <v>97</v>
      </c>
      <c r="C84" s="19">
        <f>SUM(C85+C135+C138)</f>
        <v>484469.8</v>
      </c>
      <c r="D84" s="10">
        <f>SUM(D85+D135+D138)</f>
        <v>250535.15899999999</v>
      </c>
      <c r="E84" s="10">
        <f aca="true" t="shared" si="5" ref="E84:E142">SUM(D84*100/C84)</f>
        <v>51.71326654416849</v>
      </c>
      <c r="F84" s="10">
        <f>SUM(F85+F135+F138)</f>
        <v>232382.8</v>
      </c>
      <c r="G84" s="19">
        <f t="shared" si="3"/>
        <v>18152.358999999997</v>
      </c>
      <c r="H84" s="10">
        <f>SUM(D84*100/F84)</f>
        <v>107.81140385605131</v>
      </c>
    </row>
    <row r="85" spans="1:8" ht="38.25">
      <c r="A85" s="11" t="s">
        <v>98</v>
      </c>
      <c r="B85" s="11" t="s">
        <v>99</v>
      </c>
      <c r="C85" s="20">
        <f>SUM(C86+C88+C112+C121)</f>
        <v>484693.5</v>
      </c>
      <c r="D85" s="20">
        <f>SUM(D86+D88+D112+D121)</f>
        <v>250810.701</v>
      </c>
      <c r="E85" s="13">
        <f t="shared" si="5"/>
        <v>51.746248092866935</v>
      </c>
      <c r="F85" s="12">
        <f>SUM(F86+F88+F112+F121)</f>
        <v>231386.8</v>
      </c>
      <c r="G85" s="20">
        <f t="shared" si="3"/>
        <v>19423.901000000013</v>
      </c>
      <c r="H85" s="13">
        <f>SUM(D85*100/F85)</f>
        <v>108.3945588080219</v>
      </c>
    </row>
    <row r="86" spans="1:8" ht="12.75">
      <c r="A86" s="4" t="s">
        <v>100</v>
      </c>
      <c r="B86" s="7" t="s">
        <v>101</v>
      </c>
      <c r="C86" s="9">
        <f>SUM(C87)</f>
        <v>86709</v>
      </c>
      <c r="D86" s="9">
        <f>SUM(D87)</f>
        <v>50582</v>
      </c>
      <c r="E86" s="10">
        <f t="shared" si="5"/>
        <v>58.33535157826754</v>
      </c>
      <c r="F86" s="9">
        <f>SUM(F87)</f>
        <v>21735</v>
      </c>
      <c r="G86" s="9">
        <f t="shared" si="3"/>
        <v>28847</v>
      </c>
      <c r="H86" s="10">
        <f>SUM(D86*100/F86)</f>
        <v>232.72141706924316</v>
      </c>
    </row>
    <row r="87" spans="1:8" ht="38.25">
      <c r="A87" s="4" t="s">
        <v>158</v>
      </c>
      <c r="B87" s="11" t="s">
        <v>102</v>
      </c>
      <c r="C87" s="6">
        <v>86709</v>
      </c>
      <c r="D87" s="12">
        <v>50582</v>
      </c>
      <c r="E87" s="13">
        <f t="shared" si="5"/>
        <v>58.33535157826754</v>
      </c>
      <c r="F87" s="12">
        <v>21735</v>
      </c>
      <c r="G87" s="6">
        <f t="shared" si="3"/>
        <v>28847</v>
      </c>
      <c r="H87" s="13">
        <f>SUM(D87*100/F87)</f>
        <v>232.72141706924316</v>
      </c>
    </row>
    <row r="88" spans="1:8" ht="12.75">
      <c r="A88" s="4" t="s">
        <v>159</v>
      </c>
      <c r="B88" s="7" t="s">
        <v>103</v>
      </c>
      <c r="C88" s="9">
        <f>SUM(C89:C97)</f>
        <v>92918</v>
      </c>
      <c r="D88" s="19">
        <f>SUM(D89:D97)</f>
        <v>34312.141</v>
      </c>
      <c r="E88" s="10">
        <f t="shared" si="5"/>
        <v>36.927334854387745</v>
      </c>
      <c r="F88" s="9">
        <f>SUM(F89:F97)</f>
        <v>77084.3</v>
      </c>
      <c r="G88" s="9">
        <f t="shared" si="3"/>
        <v>-42772.159</v>
      </c>
      <c r="H88" s="10">
        <f>SUM(D88*100/F88)</f>
        <v>44.512489573103736</v>
      </c>
    </row>
    <row r="89" spans="1:8" ht="51">
      <c r="A89" s="4" t="s">
        <v>211</v>
      </c>
      <c r="B89" s="11" t="s">
        <v>105</v>
      </c>
      <c r="C89" s="6">
        <v>1613.9</v>
      </c>
      <c r="D89" s="12"/>
      <c r="E89" s="13">
        <f t="shared" si="5"/>
        <v>0</v>
      </c>
      <c r="F89" s="12">
        <v>0</v>
      </c>
      <c r="G89" s="6">
        <f t="shared" si="3"/>
        <v>0</v>
      </c>
      <c r="H89" s="13"/>
    </row>
    <row r="90" spans="1:8" ht="89.25">
      <c r="A90" s="4" t="s">
        <v>106</v>
      </c>
      <c r="B90" s="11" t="s">
        <v>107</v>
      </c>
      <c r="C90" s="6">
        <v>3195</v>
      </c>
      <c r="D90" s="12">
        <v>1838</v>
      </c>
      <c r="E90" s="13">
        <f t="shared" si="5"/>
        <v>57.527386541471046</v>
      </c>
      <c r="F90" s="12">
        <v>1680</v>
      </c>
      <c r="G90" s="6">
        <f t="shared" si="3"/>
        <v>158</v>
      </c>
      <c r="H90" s="13">
        <f>SUM(D90*100/F90)</f>
        <v>109.4047619047619</v>
      </c>
    </row>
    <row r="91" spans="1:8" ht="63.75">
      <c r="A91" s="4" t="s">
        <v>108</v>
      </c>
      <c r="B91" s="11" t="s">
        <v>109</v>
      </c>
      <c r="C91" s="6">
        <v>18435</v>
      </c>
      <c r="D91" s="32">
        <v>6126.441</v>
      </c>
      <c r="E91" s="13">
        <f t="shared" si="5"/>
        <v>33.2326606997559</v>
      </c>
      <c r="F91" s="12">
        <v>5992.6</v>
      </c>
      <c r="G91" s="6">
        <f t="shared" si="3"/>
        <v>133.84099999999944</v>
      </c>
      <c r="H91" s="13">
        <f>SUM(D91*100/F91)</f>
        <v>102.23343790675165</v>
      </c>
    </row>
    <row r="92" spans="1:8" ht="51">
      <c r="A92" s="4" t="s">
        <v>108</v>
      </c>
      <c r="B92" s="11" t="s">
        <v>110</v>
      </c>
      <c r="C92" s="6">
        <v>8000</v>
      </c>
      <c r="D92" s="12">
        <v>0</v>
      </c>
      <c r="E92" s="13">
        <f t="shared" si="5"/>
        <v>0</v>
      </c>
      <c r="F92" s="12"/>
      <c r="G92" s="6">
        <f t="shared" si="3"/>
        <v>0</v>
      </c>
      <c r="H92" s="13"/>
    </row>
    <row r="93" spans="1:8" ht="63.75">
      <c r="A93" s="4" t="s">
        <v>111</v>
      </c>
      <c r="B93" s="11" t="s">
        <v>112</v>
      </c>
      <c r="C93" s="6">
        <v>1267.5</v>
      </c>
      <c r="D93" s="12">
        <v>1267.5</v>
      </c>
      <c r="E93" s="13">
        <f t="shared" si="5"/>
        <v>100</v>
      </c>
      <c r="F93" s="12">
        <v>4613.5</v>
      </c>
      <c r="G93" s="6">
        <f t="shared" si="3"/>
        <v>-3346</v>
      </c>
      <c r="H93" s="13">
        <f>SUM(D93*100/F93)</f>
        <v>27.473718435027635</v>
      </c>
    </row>
    <row r="94" spans="1:8" ht="63.75">
      <c r="A94" s="4" t="s">
        <v>111</v>
      </c>
      <c r="B94" s="11" t="s">
        <v>113</v>
      </c>
      <c r="C94" s="6">
        <v>1273.2</v>
      </c>
      <c r="D94" s="12">
        <v>1243</v>
      </c>
      <c r="E94" s="13">
        <f t="shared" si="5"/>
        <v>97.62802387684575</v>
      </c>
      <c r="F94" s="12">
        <v>0</v>
      </c>
      <c r="G94" s="6">
        <f t="shared" si="3"/>
        <v>1243</v>
      </c>
      <c r="H94" s="13"/>
    </row>
    <row r="95" spans="1:8" ht="102">
      <c r="A95" s="4" t="s">
        <v>246</v>
      </c>
      <c r="B95" s="16" t="s">
        <v>247</v>
      </c>
      <c r="C95" s="13">
        <v>10000</v>
      </c>
      <c r="D95" s="12"/>
      <c r="E95" s="13"/>
      <c r="F95" s="12">
        <v>50000</v>
      </c>
      <c r="G95" s="6">
        <f t="shared" si="3"/>
        <v>-50000</v>
      </c>
      <c r="H95" s="13">
        <f>SUM(D95*100/F95)</f>
        <v>0</v>
      </c>
    </row>
    <row r="96" spans="1:8" ht="63.75">
      <c r="A96" s="4" t="s">
        <v>248</v>
      </c>
      <c r="B96" s="16" t="s">
        <v>249</v>
      </c>
      <c r="C96" s="13">
        <v>2888.8</v>
      </c>
      <c r="D96" s="12"/>
      <c r="E96" s="13"/>
      <c r="F96" s="12">
        <v>2801.4</v>
      </c>
      <c r="G96" s="6">
        <f t="shared" si="3"/>
        <v>-2801.4</v>
      </c>
      <c r="H96" s="13">
        <f>SUM(D96*100/F96)</f>
        <v>0</v>
      </c>
    </row>
    <row r="97" spans="1:8" ht="25.5">
      <c r="A97" s="4" t="s">
        <v>114</v>
      </c>
      <c r="B97" s="7" t="s">
        <v>160</v>
      </c>
      <c r="C97" s="6">
        <f>SUM(C98:C111)</f>
        <v>46244.6</v>
      </c>
      <c r="D97" s="6">
        <f>SUM(D98:D111)</f>
        <v>23837.2</v>
      </c>
      <c r="E97" s="13">
        <f t="shared" si="5"/>
        <v>51.545910225193865</v>
      </c>
      <c r="F97" s="6">
        <f>SUM(F98:F111)</f>
        <v>11996.8</v>
      </c>
      <c r="G97" s="6">
        <f t="shared" si="3"/>
        <v>11840.400000000001</v>
      </c>
      <c r="H97" s="13">
        <f>SUM(D97*100/F97)</f>
        <v>198.69631901840492</v>
      </c>
    </row>
    <row r="98" spans="1:8" ht="38.25">
      <c r="A98" s="4" t="s">
        <v>115</v>
      </c>
      <c r="B98" s="11" t="s">
        <v>116</v>
      </c>
      <c r="C98" s="6">
        <v>60</v>
      </c>
      <c r="D98" s="12">
        <v>60</v>
      </c>
      <c r="E98" s="13">
        <f t="shared" si="5"/>
        <v>100</v>
      </c>
      <c r="F98" s="12">
        <v>0</v>
      </c>
      <c r="G98" s="6">
        <f t="shared" si="3"/>
        <v>60</v>
      </c>
      <c r="H98" s="13"/>
    </row>
    <row r="99" spans="1:8" ht="63.75">
      <c r="A99" s="4" t="s">
        <v>115</v>
      </c>
      <c r="B99" s="11" t="s">
        <v>126</v>
      </c>
      <c r="C99" s="6">
        <v>7247.7</v>
      </c>
      <c r="D99" s="12">
        <v>0</v>
      </c>
      <c r="E99" s="13">
        <f t="shared" si="5"/>
        <v>0</v>
      </c>
      <c r="F99" s="12">
        <v>0</v>
      </c>
      <c r="G99" s="6">
        <f t="shared" si="3"/>
        <v>0</v>
      </c>
      <c r="H99" s="13"/>
    </row>
    <row r="100" spans="1:8" ht="38.25">
      <c r="A100" s="4" t="s">
        <v>115</v>
      </c>
      <c r="B100" s="11" t="s">
        <v>128</v>
      </c>
      <c r="C100" s="6">
        <v>48.7</v>
      </c>
      <c r="D100" s="12">
        <v>48.7</v>
      </c>
      <c r="E100" s="13">
        <f t="shared" si="5"/>
        <v>100</v>
      </c>
      <c r="F100" s="12">
        <v>0</v>
      </c>
      <c r="G100" s="6">
        <f t="shared" si="3"/>
        <v>48.7</v>
      </c>
      <c r="H100" s="13"/>
    </row>
    <row r="101" spans="1:8" ht="63.75">
      <c r="A101" s="4" t="s">
        <v>115</v>
      </c>
      <c r="B101" s="16" t="s">
        <v>250</v>
      </c>
      <c r="C101" s="13">
        <v>421.2</v>
      </c>
      <c r="D101" s="13"/>
      <c r="E101" s="32"/>
      <c r="F101" s="13"/>
      <c r="G101" s="6">
        <f t="shared" si="3"/>
        <v>0</v>
      </c>
      <c r="H101" s="13"/>
    </row>
    <row r="102" spans="1:8" ht="63.75">
      <c r="A102" s="4" t="s">
        <v>115</v>
      </c>
      <c r="B102" s="16" t="s">
        <v>260</v>
      </c>
      <c r="C102" s="13"/>
      <c r="D102" s="13"/>
      <c r="E102" s="32"/>
      <c r="F102" s="13">
        <v>20</v>
      </c>
      <c r="G102" s="6">
        <f t="shared" si="3"/>
        <v>-20</v>
      </c>
      <c r="H102" s="13">
        <f>SUM(D102*100/F102)</f>
        <v>0</v>
      </c>
    </row>
    <row r="103" spans="1:8" ht="51">
      <c r="A103" s="4" t="s">
        <v>117</v>
      </c>
      <c r="B103" s="11" t="s">
        <v>118</v>
      </c>
      <c r="C103" s="6">
        <v>22023</v>
      </c>
      <c r="D103" s="12">
        <v>12374</v>
      </c>
      <c r="E103" s="13">
        <f t="shared" si="5"/>
        <v>56.186713890024066</v>
      </c>
      <c r="F103" s="12">
        <v>10990</v>
      </c>
      <c r="G103" s="6">
        <f t="shared" si="3"/>
        <v>1384</v>
      </c>
      <c r="H103" s="13">
        <f>SUM(D103*100/F103)</f>
        <v>112.59326660600546</v>
      </c>
    </row>
    <row r="104" spans="1:8" ht="51">
      <c r="A104" s="4" t="s">
        <v>117</v>
      </c>
      <c r="B104" s="11" t="s">
        <v>122</v>
      </c>
      <c r="C104" s="6">
        <v>2680</v>
      </c>
      <c r="D104" s="12">
        <v>2180</v>
      </c>
      <c r="E104" s="13">
        <f t="shared" si="5"/>
        <v>81.34328358208955</v>
      </c>
      <c r="F104" s="12">
        <v>0</v>
      </c>
      <c r="G104" s="6">
        <f t="shared" si="3"/>
        <v>2180</v>
      </c>
      <c r="H104" s="13"/>
    </row>
    <row r="105" spans="1:8" ht="25.5">
      <c r="A105" s="4" t="s">
        <v>117</v>
      </c>
      <c r="B105" s="11" t="s">
        <v>123</v>
      </c>
      <c r="C105" s="6">
        <v>6500</v>
      </c>
      <c r="D105" s="12">
        <v>6500</v>
      </c>
      <c r="E105" s="13">
        <f t="shared" si="5"/>
        <v>100</v>
      </c>
      <c r="F105" s="12">
        <v>0</v>
      </c>
      <c r="G105" s="6">
        <f t="shared" si="3"/>
        <v>6500</v>
      </c>
      <c r="H105" s="13"/>
    </row>
    <row r="106" spans="1:7" ht="51">
      <c r="A106" s="4" t="s">
        <v>117</v>
      </c>
      <c r="B106" s="16" t="s">
        <v>251</v>
      </c>
      <c r="C106" s="13">
        <v>3503</v>
      </c>
      <c r="D106" s="13"/>
      <c r="E106" s="32"/>
      <c r="F106" s="13"/>
      <c r="G106" s="33"/>
    </row>
    <row r="107" spans="1:8" ht="280.5">
      <c r="A107" s="4" t="s">
        <v>121</v>
      </c>
      <c r="B107" s="11" t="s">
        <v>5</v>
      </c>
      <c r="C107" s="6">
        <v>1817</v>
      </c>
      <c r="D107" s="12">
        <v>1362.5</v>
      </c>
      <c r="E107" s="13">
        <f t="shared" si="5"/>
        <v>74.98624105668685</v>
      </c>
      <c r="F107" s="12">
        <v>986.8</v>
      </c>
      <c r="G107" s="6">
        <f t="shared" si="3"/>
        <v>375.70000000000005</v>
      </c>
      <c r="H107" s="13">
        <f>SUM(D107*100/F107)</f>
        <v>138.07255776246453</v>
      </c>
    </row>
    <row r="108" spans="1:8" ht="114.75">
      <c r="A108" s="4" t="s">
        <v>121</v>
      </c>
      <c r="B108" s="11" t="s">
        <v>127</v>
      </c>
      <c r="C108" s="6">
        <v>200</v>
      </c>
      <c r="D108" s="12">
        <v>200</v>
      </c>
      <c r="E108" s="13">
        <f t="shared" si="5"/>
        <v>100</v>
      </c>
      <c r="F108" s="12">
        <v>0</v>
      </c>
      <c r="G108" s="6">
        <f t="shared" si="3"/>
        <v>200</v>
      </c>
      <c r="H108" s="13"/>
    </row>
    <row r="109" spans="1:8" ht="127.5">
      <c r="A109" s="4" t="s">
        <v>252</v>
      </c>
      <c r="B109" s="16" t="s">
        <v>253</v>
      </c>
      <c r="C109" s="13">
        <v>419</v>
      </c>
      <c r="D109" s="13"/>
      <c r="E109" s="32"/>
      <c r="F109" s="13"/>
      <c r="G109" s="33"/>
      <c r="H109" s="34"/>
    </row>
    <row r="110" spans="1:8" ht="63.75">
      <c r="A110" s="4" t="s">
        <v>124</v>
      </c>
      <c r="B110" s="11" t="s">
        <v>120</v>
      </c>
      <c r="C110" s="6">
        <v>507</v>
      </c>
      <c r="D110" s="12">
        <v>294</v>
      </c>
      <c r="E110" s="13">
        <f>SUM(D110*100/C110)</f>
        <v>57.98816568047337</v>
      </c>
      <c r="F110" s="12">
        <v>0</v>
      </c>
      <c r="G110" s="6">
        <f>SUM(D110-F110)</f>
        <v>294</v>
      </c>
      <c r="H110" s="13"/>
    </row>
    <row r="111" spans="1:8" ht="63.75">
      <c r="A111" s="4" t="s">
        <v>124</v>
      </c>
      <c r="B111" s="11" t="s">
        <v>125</v>
      </c>
      <c r="C111" s="6">
        <v>818</v>
      </c>
      <c r="D111" s="12">
        <v>818</v>
      </c>
      <c r="E111" s="13">
        <f t="shared" si="5"/>
        <v>100</v>
      </c>
      <c r="F111" s="12">
        <v>0</v>
      </c>
      <c r="G111" s="6">
        <f t="shared" si="3"/>
        <v>818</v>
      </c>
      <c r="H111" s="13"/>
    </row>
    <row r="112" spans="1:8" ht="12.75">
      <c r="A112" s="4" t="s">
        <v>129</v>
      </c>
      <c r="B112" s="7" t="s">
        <v>130</v>
      </c>
      <c r="C112" s="19">
        <f>SUM(C113:C120)</f>
        <v>247657</v>
      </c>
      <c r="D112" s="19">
        <f>SUM(D113:D120)</f>
        <v>154495.26</v>
      </c>
      <c r="E112" s="10">
        <f t="shared" si="5"/>
        <v>62.38275518156159</v>
      </c>
      <c r="F112" s="29">
        <f>SUM(F113:F120)</f>
        <v>125918.5</v>
      </c>
      <c r="G112" s="19">
        <f t="shared" si="3"/>
        <v>28576.76000000001</v>
      </c>
      <c r="H112" s="13">
        <f>SUM(D112*100/F112)</f>
        <v>122.69464772849105</v>
      </c>
    </row>
    <row r="113" spans="1:8" ht="89.25">
      <c r="A113" s="4" t="s">
        <v>131</v>
      </c>
      <c r="B113" s="11" t="s">
        <v>132</v>
      </c>
      <c r="C113" s="6">
        <v>10789</v>
      </c>
      <c r="D113" s="21">
        <v>8804.42</v>
      </c>
      <c r="E113" s="13">
        <f t="shared" si="5"/>
        <v>81.60552414496246</v>
      </c>
      <c r="F113" s="12">
        <v>7587.2</v>
      </c>
      <c r="G113" s="20">
        <f t="shared" si="3"/>
        <v>1217.2200000000003</v>
      </c>
      <c r="H113" s="13">
        <f>SUM(D113*100/F113)</f>
        <v>116.0430725432307</v>
      </c>
    </row>
    <row r="114" spans="1:8" ht="76.5">
      <c r="A114" s="4" t="s">
        <v>133</v>
      </c>
      <c r="B114" s="11" t="s">
        <v>134</v>
      </c>
      <c r="C114" s="6">
        <v>553.1</v>
      </c>
      <c r="D114" s="12">
        <v>0</v>
      </c>
      <c r="E114" s="13">
        <f t="shared" si="5"/>
        <v>0</v>
      </c>
      <c r="F114" s="12"/>
      <c r="G114" s="6">
        <f t="shared" si="3"/>
        <v>0</v>
      </c>
      <c r="H114" s="13"/>
    </row>
    <row r="115" spans="1:8" ht="102">
      <c r="A115" s="4" t="s">
        <v>135</v>
      </c>
      <c r="B115" s="11" t="s">
        <v>136</v>
      </c>
      <c r="C115" s="6">
        <v>3246.8</v>
      </c>
      <c r="D115" s="12">
        <v>2435.1</v>
      </c>
      <c r="E115" s="13">
        <f t="shared" si="5"/>
        <v>75</v>
      </c>
      <c r="F115" s="12">
        <v>2520.3</v>
      </c>
      <c r="G115" s="6">
        <f t="shared" si="3"/>
        <v>-85.20000000000027</v>
      </c>
      <c r="H115" s="13">
        <f>SUM(D115*100/F115)</f>
        <v>96.61945006546838</v>
      </c>
    </row>
    <row r="116" spans="1:8" ht="89.25">
      <c r="A116" s="4" t="s">
        <v>137</v>
      </c>
      <c r="B116" s="11" t="s">
        <v>138</v>
      </c>
      <c r="C116" s="6">
        <v>16084</v>
      </c>
      <c r="D116" s="21">
        <v>7796.12</v>
      </c>
      <c r="E116" s="13">
        <f t="shared" si="5"/>
        <v>48.471275802039294</v>
      </c>
      <c r="F116" s="12">
        <v>7969.3</v>
      </c>
      <c r="G116" s="20">
        <f t="shared" si="3"/>
        <v>-173.1800000000003</v>
      </c>
      <c r="H116" s="13">
        <f>SUM(D116*100/F116)</f>
        <v>97.82691077008018</v>
      </c>
    </row>
    <row r="117" spans="1:8" ht="102">
      <c r="A117" s="4" t="s">
        <v>139</v>
      </c>
      <c r="B117" s="11" t="s">
        <v>140</v>
      </c>
      <c r="C117" s="6">
        <v>155</v>
      </c>
      <c r="D117" s="12">
        <v>78</v>
      </c>
      <c r="E117" s="13">
        <f t="shared" si="5"/>
        <v>50.32258064516129</v>
      </c>
      <c r="F117" s="12">
        <v>120</v>
      </c>
      <c r="G117" s="6">
        <f t="shared" si="3"/>
        <v>-42</v>
      </c>
      <c r="H117" s="13">
        <f>SUM(D117*100/F117)</f>
        <v>65</v>
      </c>
    </row>
    <row r="118" spans="1:8" ht="102">
      <c r="A118" s="4" t="s">
        <v>139</v>
      </c>
      <c r="B118" s="11" t="s">
        <v>141</v>
      </c>
      <c r="C118" s="6">
        <v>50156</v>
      </c>
      <c r="D118" s="21">
        <v>34285.62</v>
      </c>
      <c r="E118" s="13">
        <f t="shared" si="5"/>
        <v>68.35796315495655</v>
      </c>
      <c r="F118" s="12">
        <v>27642.7</v>
      </c>
      <c r="G118" s="13">
        <f t="shared" si="3"/>
        <v>6642.920000000002</v>
      </c>
      <c r="H118" s="13">
        <f>SUM(D118*100/F118)</f>
        <v>124.03137175456813</v>
      </c>
    </row>
    <row r="119" spans="1:8" ht="89.25">
      <c r="A119" s="4" t="s">
        <v>254</v>
      </c>
      <c r="B119" s="16" t="s">
        <v>255</v>
      </c>
      <c r="C119" s="13">
        <v>0.1</v>
      </c>
      <c r="D119" s="13"/>
      <c r="E119" s="32"/>
      <c r="F119" s="13"/>
      <c r="G119" s="33"/>
      <c r="H119" s="34"/>
    </row>
    <row r="120" spans="1:8" ht="255">
      <c r="A120" s="4" t="s">
        <v>142</v>
      </c>
      <c r="B120" s="11" t="s">
        <v>6</v>
      </c>
      <c r="C120" s="6">
        <v>166673</v>
      </c>
      <c r="D120" s="12">
        <v>101096</v>
      </c>
      <c r="E120" s="13">
        <f t="shared" si="5"/>
        <v>60.65529509878625</v>
      </c>
      <c r="F120" s="12">
        <v>80079</v>
      </c>
      <c r="G120" s="6">
        <f t="shared" si="3"/>
        <v>21017</v>
      </c>
      <c r="H120" s="13">
        <f>SUM(D120*100/F120)</f>
        <v>126.24533273392525</v>
      </c>
    </row>
    <row r="121" spans="1:8" ht="25.5">
      <c r="A121" s="4" t="s">
        <v>143</v>
      </c>
      <c r="B121" s="7" t="s">
        <v>144</v>
      </c>
      <c r="C121" s="9">
        <f>SUM(C122:C134)</f>
        <v>57409.5</v>
      </c>
      <c r="D121" s="9">
        <f>SUM(D122:D134)</f>
        <v>11421.3</v>
      </c>
      <c r="E121" s="10">
        <f t="shared" si="5"/>
        <v>19.894442557416454</v>
      </c>
      <c r="F121" s="9">
        <f>SUM(F122:F133)</f>
        <v>6649</v>
      </c>
      <c r="G121" s="9">
        <f t="shared" si="3"/>
        <v>4772.299999999999</v>
      </c>
      <c r="H121" s="10">
        <f>SUM(D121*100/F121)</f>
        <v>171.77470296285156</v>
      </c>
    </row>
    <row r="122" spans="1:8" ht="63.75">
      <c r="A122" s="4" t="s">
        <v>238</v>
      </c>
      <c r="B122" s="11" t="s">
        <v>239</v>
      </c>
      <c r="C122" s="6">
        <v>104</v>
      </c>
      <c r="D122" s="6">
        <v>104</v>
      </c>
      <c r="E122" s="13">
        <f t="shared" si="5"/>
        <v>100</v>
      </c>
      <c r="F122" s="6"/>
      <c r="G122" s="6">
        <f t="shared" si="3"/>
        <v>104</v>
      </c>
      <c r="H122" s="13"/>
    </row>
    <row r="123" spans="1:8" ht="105.75" customHeight="1">
      <c r="A123" s="4" t="s">
        <v>240</v>
      </c>
      <c r="B123" s="11" t="s">
        <v>256</v>
      </c>
      <c r="C123" s="6">
        <v>300</v>
      </c>
      <c r="D123" s="6">
        <v>300</v>
      </c>
      <c r="E123" s="13">
        <f t="shared" si="5"/>
        <v>100</v>
      </c>
      <c r="F123" s="6">
        <v>5905</v>
      </c>
      <c r="G123" s="6">
        <f t="shared" si="3"/>
        <v>-5605</v>
      </c>
      <c r="H123" s="13">
        <f>SUM(D123*100/F123)</f>
        <v>5.080440304826419</v>
      </c>
    </row>
    <row r="124" spans="1:8" ht="76.5">
      <c r="A124" s="4" t="s">
        <v>240</v>
      </c>
      <c r="B124" s="16" t="s">
        <v>257</v>
      </c>
      <c r="C124" s="13">
        <v>493.3</v>
      </c>
      <c r="D124" s="13">
        <v>493.3</v>
      </c>
      <c r="E124" s="13">
        <f t="shared" si="5"/>
        <v>100</v>
      </c>
      <c r="F124" s="13"/>
      <c r="G124" s="6">
        <f t="shared" si="3"/>
        <v>493.3</v>
      </c>
      <c r="H124" s="13"/>
    </row>
    <row r="125" spans="1:8" ht="38.25">
      <c r="A125" s="4" t="s">
        <v>240</v>
      </c>
      <c r="B125" s="16" t="s">
        <v>262</v>
      </c>
      <c r="C125" s="13">
        <v>3625.7</v>
      </c>
      <c r="D125" s="13">
        <v>3625.7</v>
      </c>
      <c r="E125" s="13">
        <f t="shared" si="5"/>
        <v>100</v>
      </c>
      <c r="F125" s="13"/>
      <c r="G125" s="6">
        <f t="shared" si="3"/>
        <v>3625.7</v>
      </c>
      <c r="H125" s="13"/>
    </row>
    <row r="126" spans="1:8" ht="76.5">
      <c r="A126" s="4" t="s">
        <v>240</v>
      </c>
      <c r="B126" s="16" t="s">
        <v>258</v>
      </c>
      <c r="C126" s="13">
        <v>14450.8</v>
      </c>
      <c r="D126" s="13"/>
      <c r="E126" s="13"/>
      <c r="F126" s="13"/>
      <c r="G126" s="6"/>
      <c r="H126" s="13"/>
    </row>
    <row r="127" spans="1:8" ht="65.25" customHeight="1">
      <c r="A127" s="4" t="s">
        <v>145</v>
      </c>
      <c r="B127" s="16" t="s">
        <v>259</v>
      </c>
      <c r="C127" s="13">
        <v>5607.3</v>
      </c>
      <c r="D127" s="13">
        <v>5607.3</v>
      </c>
      <c r="E127" s="13">
        <f t="shared" si="5"/>
        <v>100</v>
      </c>
      <c r="F127" s="13"/>
      <c r="G127" s="6">
        <f t="shared" si="3"/>
        <v>5607.3</v>
      </c>
      <c r="H127" s="34"/>
    </row>
    <row r="128" spans="1:8" ht="102">
      <c r="A128" s="4" t="s">
        <v>145</v>
      </c>
      <c r="B128" s="11" t="s">
        <v>146</v>
      </c>
      <c r="C128" s="6">
        <v>367</v>
      </c>
      <c r="D128" s="12">
        <v>174</v>
      </c>
      <c r="E128" s="13">
        <f t="shared" si="5"/>
        <v>47.41144414168937</v>
      </c>
      <c r="F128" s="12">
        <v>258</v>
      </c>
      <c r="G128" s="6">
        <f t="shared" si="3"/>
        <v>-84</v>
      </c>
      <c r="H128" s="13">
        <f>SUM(D128*100/F128)</f>
        <v>67.44186046511628</v>
      </c>
    </row>
    <row r="129" spans="1:8" ht="102">
      <c r="A129" s="4" t="s">
        <v>145</v>
      </c>
      <c r="B129" s="11" t="s">
        <v>202</v>
      </c>
      <c r="C129" s="6">
        <v>52</v>
      </c>
      <c r="D129" s="12">
        <v>24</v>
      </c>
      <c r="E129" s="13">
        <f>SUM(D129*100/C129)</f>
        <v>46.15384615384615</v>
      </c>
      <c r="F129" s="12">
        <v>35</v>
      </c>
      <c r="G129" s="6">
        <f>SUM(D129-F129)</f>
        <v>-11</v>
      </c>
      <c r="H129" s="13">
        <f>SUM(D129*100/F129)</f>
        <v>68.57142857142857</v>
      </c>
    </row>
    <row r="130" spans="1:8" ht="63.75">
      <c r="A130" s="4" t="s">
        <v>236</v>
      </c>
      <c r="B130" s="11" t="s">
        <v>237</v>
      </c>
      <c r="C130" s="6">
        <v>31316.4</v>
      </c>
      <c r="D130" s="12"/>
      <c r="E130" s="13">
        <f>SUM(D130*100/C130)</f>
        <v>0</v>
      </c>
      <c r="F130" s="12"/>
      <c r="G130" s="6">
        <f>SUM(D130-F130)</f>
        <v>0</v>
      </c>
      <c r="H130" s="13"/>
    </row>
    <row r="131" spans="1:8" ht="76.5">
      <c r="A131" s="4" t="s">
        <v>236</v>
      </c>
      <c r="B131" s="16" t="s">
        <v>259</v>
      </c>
      <c r="C131" s="13">
        <v>500</v>
      </c>
      <c r="D131" s="13">
        <v>500</v>
      </c>
      <c r="E131" s="13">
        <f>SUM(D131*100/C131)</f>
        <v>100</v>
      </c>
      <c r="F131" s="12"/>
      <c r="G131" s="6">
        <f>SUM(D131-F131)</f>
        <v>500</v>
      </c>
      <c r="H131" s="13"/>
    </row>
    <row r="132" spans="1:8" ht="66" customHeight="1">
      <c r="A132" s="4" t="s">
        <v>204</v>
      </c>
      <c r="B132" s="16" t="s">
        <v>259</v>
      </c>
      <c r="C132" s="13">
        <v>500</v>
      </c>
      <c r="D132" s="13">
        <v>500</v>
      </c>
      <c r="E132" s="13">
        <f>SUM(D132*100/C132)</f>
        <v>100</v>
      </c>
      <c r="F132" s="12"/>
      <c r="G132" s="6">
        <f>SUM(D132-F132)</f>
        <v>500</v>
      </c>
      <c r="H132" s="13"/>
    </row>
    <row r="133" spans="1:8" ht="157.5" customHeight="1">
      <c r="A133" s="5" t="s">
        <v>204</v>
      </c>
      <c r="B133" s="16" t="s">
        <v>203</v>
      </c>
      <c r="C133" s="6"/>
      <c r="D133" s="12"/>
      <c r="E133" s="13"/>
      <c r="F133" s="12">
        <v>451</v>
      </c>
      <c r="G133" s="6">
        <f t="shared" si="3"/>
        <v>-451</v>
      </c>
      <c r="H133" s="13">
        <f>SUM(D133*100/F133)</f>
        <v>0</v>
      </c>
    </row>
    <row r="134" spans="1:8" ht="51">
      <c r="A134" s="4" t="s">
        <v>231</v>
      </c>
      <c r="B134" s="11" t="s">
        <v>232</v>
      </c>
      <c r="C134" s="6">
        <v>93</v>
      </c>
      <c r="D134" s="12">
        <v>93</v>
      </c>
      <c r="E134" s="13">
        <f>SUM(D134*100/C134)</f>
        <v>100</v>
      </c>
      <c r="F134" s="12"/>
      <c r="G134" s="6">
        <f t="shared" si="3"/>
        <v>93</v>
      </c>
      <c r="H134" s="13"/>
    </row>
    <row r="135" spans="1:8" ht="25.5">
      <c r="A135" s="4" t="s">
        <v>147</v>
      </c>
      <c r="B135" s="7" t="s">
        <v>148</v>
      </c>
      <c r="C135" s="9">
        <f>SUM(C136:C137)</f>
        <v>392.3</v>
      </c>
      <c r="D135" s="9">
        <f>SUM(D136:D137)</f>
        <v>340.46000000000004</v>
      </c>
      <c r="E135" s="10">
        <f t="shared" si="5"/>
        <v>86.78562324751465</v>
      </c>
      <c r="F135" s="25">
        <f>SUM(F136:F137)</f>
        <v>996</v>
      </c>
      <c r="G135" s="9">
        <f t="shared" si="3"/>
        <v>-655.54</v>
      </c>
      <c r="H135" s="13">
        <f>SUM(D135*100/F135)</f>
        <v>34.18273092369478</v>
      </c>
    </row>
    <row r="136" spans="1:8" ht="25.5">
      <c r="A136" s="4" t="s">
        <v>149</v>
      </c>
      <c r="B136" s="11" t="s">
        <v>148</v>
      </c>
      <c r="C136" s="6">
        <v>100</v>
      </c>
      <c r="D136" s="12">
        <v>100</v>
      </c>
      <c r="E136" s="10"/>
      <c r="F136" s="12">
        <v>907</v>
      </c>
      <c r="G136" s="9">
        <f t="shared" si="3"/>
        <v>-807</v>
      </c>
      <c r="H136" s="13">
        <f>SUM(D136*100/F136)</f>
        <v>11.025358324145534</v>
      </c>
    </row>
    <row r="137" spans="1:8" ht="25.5">
      <c r="A137" s="4" t="s">
        <v>150</v>
      </c>
      <c r="B137" s="11" t="s">
        <v>148</v>
      </c>
      <c r="C137" s="6">
        <v>292.3</v>
      </c>
      <c r="D137" s="12">
        <v>240.46</v>
      </c>
      <c r="E137" s="13">
        <f t="shared" si="5"/>
        <v>82.26479644201163</v>
      </c>
      <c r="F137" s="12">
        <v>89</v>
      </c>
      <c r="G137" s="6">
        <f t="shared" si="3"/>
        <v>151.46</v>
      </c>
      <c r="H137" s="13">
        <f>SUM(D137*100/F137)</f>
        <v>270.17977528089887</v>
      </c>
    </row>
    <row r="138" spans="1:8" ht="63.75">
      <c r="A138" s="4" t="s">
        <v>186</v>
      </c>
      <c r="B138" s="7" t="s">
        <v>187</v>
      </c>
      <c r="C138" s="22">
        <f>SUM(C139:C141)</f>
        <v>-616</v>
      </c>
      <c r="D138" s="22">
        <f>SUM(D139:D141)</f>
        <v>-616.002</v>
      </c>
      <c r="E138" s="10"/>
      <c r="F138" s="12"/>
      <c r="G138" s="9">
        <f t="shared" si="3"/>
        <v>-616.002</v>
      </c>
      <c r="H138" s="13"/>
    </row>
    <row r="139" spans="1:8" ht="12.75">
      <c r="A139" s="4" t="s">
        <v>233</v>
      </c>
      <c r="B139" s="11"/>
      <c r="C139" s="6">
        <v>-483.8</v>
      </c>
      <c r="D139" s="30">
        <v>-483.792</v>
      </c>
      <c r="E139" s="10"/>
      <c r="F139" s="12"/>
      <c r="G139" s="6">
        <f t="shared" si="3"/>
        <v>-483.792</v>
      </c>
      <c r="H139" s="13"/>
    </row>
    <row r="140" spans="1:8" ht="12.75">
      <c r="A140" s="4" t="s">
        <v>234</v>
      </c>
      <c r="B140" s="11"/>
      <c r="C140" s="6">
        <v>-13.9</v>
      </c>
      <c r="D140" s="30">
        <v>-13.886</v>
      </c>
      <c r="E140" s="10"/>
      <c r="F140" s="12"/>
      <c r="G140" s="13">
        <f t="shared" si="3"/>
        <v>-13.886</v>
      </c>
      <c r="H140" s="13"/>
    </row>
    <row r="141" spans="1:8" ht="12.75">
      <c r="A141" s="4" t="s">
        <v>235</v>
      </c>
      <c r="B141" s="11"/>
      <c r="C141" s="6">
        <v>-118.3</v>
      </c>
      <c r="D141" s="30">
        <v>-118.324</v>
      </c>
      <c r="E141" s="10"/>
      <c r="F141" s="12"/>
      <c r="G141" s="6">
        <f t="shared" si="3"/>
        <v>-118.324</v>
      </c>
      <c r="H141" s="13"/>
    </row>
    <row r="142" spans="1:8" ht="12.75">
      <c r="A142" s="8"/>
      <c r="B142" s="7" t="s">
        <v>151</v>
      </c>
      <c r="C142" s="28">
        <f>SUM(C5+C84)</f>
        <v>925760.8</v>
      </c>
      <c r="D142" s="28">
        <f>SUM(D84+D5)</f>
        <v>491702.05899999995</v>
      </c>
      <c r="E142" s="10">
        <f t="shared" si="5"/>
        <v>53.113294384467345</v>
      </c>
      <c r="F142" s="22">
        <f>SUM(F84+F5)</f>
        <v>455489</v>
      </c>
      <c r="G142" s="19">
        <f t="shared" si="3"/>
        <v>36213.05899999995</v>
      </c>
      <c r="H142" s="13">
        <f>SUM(D142*100/F142)</f>
        <v>107.95036960277855</v>
      </c>
    </row>
  </sheetData>
  <sheetProtection/>
  <mergeCells count="1">
    <mergeCell ref="A1:H1"/>
  </mergeCells>
  <printOptions/>
  <pageMargins left="0.7874015748031497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9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4.625" style="0" customWidth="1"/>
    <col min="2" max="2" width="32.875" style="0" customWidth="1"/>
    <col min="3" max="3" width="10.25390625" style="0" customWidth="1"/>
    <col min="4" max="4" width="10.375" style="0" customWidth="1"/>
    <col min="5" max="5" width="11.375" style="0" customWidth="1"/>
    <col min="6" max="6" width="10.75390625" style="0" customWidth="1"/>
    <col min="7" max="7" width="10.25390625" style="0" customWidth="1"/>
    <col min="8" max="8" width="10.875" style="0" customWidth="1"/>
  </cols>
  <sheetData>
    <row r="1" spans="1:8" ht="42.75" customHeight="1">
      <c r="A1" s="42" t="s">
        <v>263</v>
      </c>
      <c r="B1" s="42"/>
      <c r="C1" s="42"/>
      <c r="D1" s="42"/>
      <c r="E1" s="42"/>
      <c r="F1" s="42"/>
      <c r="G1" s="42"/>
      <c r="H1" s="42"/>
    </row>
    <row r="2" spans="1:8" ht="12.75">
      <c r="A2" s="1"/>
      <c r="B2" s="3"/>
      <c r="C2" s="3"/>
      <c r="D2" s="2"/>
      <c r="E2" s="2"/>
      <c r="F2" s="24"/>
      <c r="G2" s="24"/>
      <c r="H2" s="24"/>
    </row>
    <row r="3" spans="1:8" ht="12.75">
      <c r="A3" s="1"/>
      <c r="B3" s="1"/>
      <c r="C3" s="1"/>
      <c r="D3" s="2"/>
      <c r="E3" s="2"/>
      <c r="F3" s="2" t="s">
        <v>164</v>
      </c>
      <c r="G3" s="24"/>
      <c r="H3" s="24"/>
    </row>
    <row r="4" spans="1:8" ht="89.25">
      <c r="A4" s="6" t="s">
        <v>161</v>
      </c>
      <c r="B4" s="4" t="s">
        <v>162</v>
      </c>
      <c r="C4" s="6" t="s">
        <v>218</v>
      </c>
      <c r="D4" s="6" t="s">
        <v>217</v>
      </c>
      <c r="E4" s="6" t="s">
        <v>207</v>
      </c>
      <c r="F4" s="6" t="s">
        <v>219</v>
      </c>
      <c r="G4" s="6" t="s">
        <v>220</v>
      </c>
      <c r="H4" s="6" t="s">
        <v>205</v>
      </c>
    </row>
    <row r="5" spans="1:8" ht="25.5">
      <c r="A5" s="11" t="s">
        <v>7</v>
      </c>
      <c r="B5" s="31" t="s">
        <v>8</v>
      </c>
      <c r="C5" s="9">
        <f>SUM(C6+C15+C22+C27+C33+C36+C42+C44+C49+C55+C77)</f>
        <v>441291</v>
      </c>
      <c r="D5" s="9">
        <f>SUM(D6+D15+D22+D27+D33+D36+D42+D44+D49+D55+D77)</f>
        <v>276317.60000000003</v>
      </c>
      <c r="E5" s="10">
        <f aca="true" t="shared" si="0" ref="E5:E70">SUM(D5*100/C5)</f>
        <v>62.61573428871199</v>
      </c>
      <c r="F5" s="9">
        <f>SUM(F6+F15+F22+F27+F33+F36+F42+F44+F49+F55+F77+F85)</f>
        <v>256959.79999999993</v>
      </c>
      <c r="G5" s="9">
        <f aca="true" t="shared" si="1" ref="G5:G70">SUM(D5-F5)</f>
        <v>19357.800000000105</v>
      </c>
      <c r="H5" s="10">
        <f>SUM(D5*100/F5)</f>
        <v>107.53339627443674</v>
      </c>
    </row>
    <row r="6" spans="1:8" ht="12.75">
      <c r="A6" s="11" t="s">
        <v>9</v>
      </c>
      <c r="B6" s="8" t="s">
        <v>10</v>
      </c>
      <c r="C6" s="9">
        <f>SUM(C7)</f>
        <v>322074</v>
      </c>
      <c r="D6" s="9">
        <f>SUM(D7)</f>
        <v>201234.10000000003</v>
      </c>
      <c r="E6" s="10">
        <f t="shared" si="0"/>
        <v>62.48070319243405</v>
      </c>
      <c r="F6" s="9">
        <f>SUM(F7)</f>
        <v>185815.19999999998</v>
      </c>
      <c r="G6" s="9">
        <f t="shared" si="1"/>
        <v>15418.900000000052</v>
      </c>
      <c r="H6" s="10">
        <f aca="true" t="shared" si="2" ref="H6:H76">SUM(D6*100/F6)</f>
        <v>108.29797562309223</v>
      </c>
    </row>
    <row r="7" spans="1:8" ht="12.75">
      <c r="A7" s="11" t="s">
        <v>11</v>
      </c>
      <c r="B7" s="8" t="s">
        <v>12</v>
      </c>
      <c r="C7" s="9">
        <f>SUM(C8:C14)</f>
        <v>322074</v>
      </c>
      <c r="D7" s="9">
        <f>SUM(D8:D14)</f>
        <v>201234.10000000003</v>
      </c>
      <c r="E7" s="10">
        <f t="shared" si="0"/>
        <v>62.48070319243405</v>
      </c>
      <c r="F7" s="9">
        <f>SUM(F8:F14)</f>
        <v>185815.19999999998</v>
      </c>
      <c r="G7" s="9">
        <f t="shared" si="1"/>
        <v>15418.900000000052</v>
      </c>
      <c r="H7" s="10">
        <f t="shared" si="2"/>
        <v>108.29797562309223</v>
      </c>
    </row>
    <row r="8" spans="1:8" ht="76.5">
      <c r="A8" s="11" t="s">
        <v>13</v>
      </c>
      <c r="B8" s="11" t="s">
        <v>14</v>
      </c>
      <c r="C8" s="6">
        <v>4549</v>
      </c>
      <c r="D8" s="12">
        <v>6767.7</v>
      </c>
      <c r="E8" s="13">
        <f t="shared" si="0"/>
        <v>148.77335678171028</v>
      </c>
      <c r="F8" s="12">
        <v>2917.4</v>
      </c>
      <c r="G8" s="6">
        <f t="shared" si="1"/>
        <v>3850.2999999999997</v>
      </c>
      <c r="H8" s="13">
        <f t="shared" si="2"/>
        <v>231.97710289984232</v>
      </c>
    </row>
    <row r="9" spans="1:8" ht="114.75">
      <c r="A9" s="11" t="s">
        <v>15</v>
      </c>
      <c r="B9" s="11" t="s">
        <v>195</v>
      </c>
      <c r="C9" s="6">
        <v>316389</v>
      </c>
      <c r="D9" s="12">
        <v>193042.7</v>
      </c>
      <c r="E9" s="13">
        <f t="shared" si="0"/>
        <v>61.01435258495081</v>
      </c>
      <c r="F9" s="12">
        <v>182232.7</v>
      </c>
      <c r="G9" s="6">
        <f t="shared" si="1"/>
        <v>10810</v>
      </c>
      <c r="H9" s="13">
        <f t="shared" si="2"/>
        <v>105.93197598455161</v>
      </c>
    </row>
    <row r="10" spans="1:8" ht="114.75">
      <c r="A10" s="11" t="s">
        <v>16</v>
      </c>
      <c r="B10" s="11" t="s">
        <v>196</v>
      </c>
      <c r="C10" s="6">
        <v>781</v>
      </c>
      <c r="D10" s="12">
        <v>562.7</v>
      </c>
      <c r="E10" s="13">
        <f t="shared" si="0"/>
        <v>72.04865556978234</v>
      </c>
      <c r="F10" s="12">
        <v>564.8</v>
      </c>
      <c r="G10" s="6">
        <f t="shared" si="1"/>
        <v>-2.099999999999909</v>
      </c>
      <c r="H10" s="13">
        <f t="shared" si="2"/>
        <v>99.62818696883855</v>
      </c>
    </row>
    <row r="11" spans="1:8" ht="51">
      <c r="A11" s="11" t="s">
        <v>17</v>
      </c>
      <c r="B11" s="11" t="s">
        <v>18</v>
      </c>
      <c r="C11" s="6">
        <v>107</v>
      </c>
      <c r="D11" s="12">
        <v>156.5</v>
      </c>
      <c r="E11" s="13">
        <f t="shared" si="0"/>
        <v>146.26168224299064</v>
      </c>
      <c r="F11" s="12">
        <v>68.9</v>
      </c>
      <c r="G11" s="6">
        <f t="shared" si="1"/>
        <v>87.6</v>
      </c>
      <c r="H11" s="13">
        <f t="shared" si="2"/>
        <v>227.1407837445573</v>
      </c>
    </row>
    <row r="12" spans="1:8" ht="127.5">
      <c r="A12" s="11" t="s">
        <v>19</v>
      </c>
      <c r="B12" s="11" t="s">
        <v>224</v>
      </c>
      <c r="C12" s="6">
        <v>48</v>
      </c>
      <c r="D12" s="12">
        <v>24.8</v>
      </c>
      <c r="E12" s="13">
        <f t="shared" si="0"/>
        <v>51.666666666666664</v>
      </c>
      <c r="F12" s="12">
        <v>31.4</v>
      </c>
      <c r="G12" s="6">
        <f t="shared" si="1"/>
        <v>-6.599999999999998</v>
      </c>
      <c r="H12" s="13">
        <f t="shared" si="2"/>
        <v>78.98089171974523</v>
      </c>
    </row>
    <row r="13" spans="1:8" ht="102">
      <c r="A13" s="11" t="s">
        <v>20</v>
      </c>
      <c r="B13" s="11" t="s">
        <v>21</v>
      </c>
      <c r="C13" s="6"/>
      <c r="D13" s="12"/>
      <c r="E13" s="13"/>
      <c r="F13" s="12"/>
      <c r="G13" s="6"/>
      <c r="H13" s="13"/>
    </row>
    <row r="14" spans="1:8" ht="76.5">
      <c r="A14" s="11" t="s">
        <v>165</v>
      </c>
      <c r="B14" s="11" t="s">
        <v>166</v>
      </c>
      <c r="C14" s="6">
        <v>200</v>
      </c>
      <c r="D14" s="12">
        <v>679.7</v>
      </c>
      <c r="E14" s="13">
        <f t="shared" si="0"/>
        <v>339.85</v>
      </c>
      <c r="F14" s="12"/>
      <c r="G14" s="6">
        <f t="shared" si="1"/>
        <v>679.7</v>
      </c>
      <c r="H14" s="13"/>
    </row>
    <row r="15" spans="1:8" ht="25.5">
      <c r="A15" s="11" t="s">
        <v>22</v>
      </c>
      <c r="B15" s="7" t="s">
        <v>23</v>
      </c>
      <c r="C15" s="9">
        <f>SUM(C16+C19)</f>
        <v>16473</v>
      </c>
      <c r="D15" s="9">
        <f>SUM(D16+D19)</f>
        <v>13057</v>
      </c>
      <c r="E15" s="10">
        <f t="shared" si="0"/>
        <v>79.26303648394342</v>
      </c>
      <c r="F15" s="25">
        <f>SUM(F16+F19)</f>
        <v>12123.6</v>
      </c>
      <c r="G15" s="9">
        <f t="shared" si="1"/>
        <v>933.3999999999996</v>
      </c>
      <c r="H15" s="10">
        <f t="shared" si="2"/>
        <v>107.69903329044178</v>
      </c>
    </row>
    <row r="16" spans="1:8" ht="25.5">
      <c r="A16" s="11" t="s">
        <v>24</v>
      </c>
      <c r="B16" s="11" t="s">
        <v>25</v>
      </c>
      <c r="C16" s="6">
        <f>SUM(C17:C18)</f>
        <v>16453</v>
      </c>
      <c r="D16" s="6">
        <f>SUM(D17:D18)</f>
        <v>13047.1</v>
      </c>
      <c r="E16" s="13">
        <f t="shared" si="0"/>
        <v>79.29921594845925</v>
      </c>
      <c r="F16" s="6">
        <f>SUM(F17:F18)</f>
        <v>12102.7</v>
      </c>
      <c r="G16" s="6">
        <f t="shared" si="1"/>
        <v>944.3999999999996</v>
      </c>
      <c r="H16" s="13">
        <f t="shared" si="2"/>
        <v>107.80321746387169</v>
      </c>
    </row>
    <row r="17" spans="1:8" ht="25.5">
      <c r="A17" s="11" t="s">
        <v>152</v>
      </c>
      <c r="B17" s="11" t="s">
        <v>25</v>
      </c>
      <c r="C17" s="6">
        <v>12253</v>
      </c>
      <c r="D17" s="12">
        <v>8995.1</v>
      </c>
      <c r="E17" s="13">
        <f t="shared" si="0"/>
        <v>73.41140945074676</v>
      </c>
      <c r="F17" s="12">
        <v>12102.7</v>
      </c>
      <c r="G17" s="6">
        <f t="shared" si="1"/>
        <v>-3107.6000000000004</v>
      </c>
      <c r="H17" s="13">
        <f t="shared" si="2"/>
        <v>74.32308493146157</v>
      </c>
    </row>
    <row r="18" spans="1:8" ht="51">
      <c r="A18" s="11" t="s">
        <v>167</v>
      </c>
      <c r="B18" s="11" t="s">
        <v>153</v>
      </c>
      <c r="C18" s="6">
        <v>4200</v>
      </c>
      <c r="D18" s="12">
        <v>4052</v>
      </c>
      <c r="E18" s="13">
        <f t="shared" si="0"/>
        <v>96.47619047619048</v>
      </c>
      <c r="F18" s="12"/>
      <c r="G18" s="6">
        <f t="shared" si="1"/>
        <v>4052</v>
      </c>
      <c r="H18" s="13"/>
    </row>
    <row r="19" spans="1:8" ht="12.75">
      <c r="A19" s="11" t="s">
        <v>26</v>
      </c>
      <c r="B19" s="11" t="s">
        <v>27</v>
      </c>
      <c r="C19" s="6">
        <f>SUM(C20:C21)</f>
        <v>20</v>
      </c>
      <c r="D19" s="6">
        <f>SUM(D20:D21)</f>
        <v>9.9</v>
      </c>
      <c r="E19" s="13">
        <f t="shared" si="0"/>
        <v>49.5</v>
      </c>
      <c r="F19" s="6">
        <f>SUM(F20:F21)</f>
        <v>20.9</v>
      </c>
      <c r="G19" s="6">
        <f t="shared" si="1"/>
        <v>-10.999999999999998</v>
      </c>
      <c r="H19" s="13">
        <f t="shared" si="2"/>
        <v>47.36842105263158</v>
      </c>
    </row>
    <row r="20" spans="1:8" ht="12.75">
      <c r="A20" s="11" t="s">
        <v>154</v>
      </c>
      <c r="B20" s="11" t="s">
        <v>27</v>
      </c>
      <c r="C20" s="6">
        <v>10</v>
      </c>
      <c r="D20" s="12"/>
      <c r="E20" s="13">
        <f t="shared" si="0"/>
        <v>0</v>
      </c>
      <c r="F20" s="12">
        <v>0</v>
      </c>
      <c r="G20" s="6">
        <f t="shared" si="1"/>
        <v>0</v>
      </c>
      <c r="H20" s="13"/>
    </row>
    <row r="21" spans="1:8" ht="38.25">
      <c r="A21" s="11" t="s">
        <v>155</v>
      </c>
      <c r="B21" s="11" t="s">
        <v>190</v>
      </c>
      <c r="C21" s="6">
        <v>10</v>
      </c>
      <c r="D21" s="12">
        <v>9.9</v>
      </c>
      <c r="E21" s="13">
        <f t="shared" si="0"/>
        <v>99</v>
      </c>
      <c r="F21" s="12">
        <v>20.9</v>
      </c>
      <c r="G21" s="6">
        <f t="shared" si="1"/>
        <v>-10.999999999999998</v>
      </c>
      <c r="H21" s="13"/>
    </row>
    <row r="22" spans="1:8" ht="12.75">
      <c r="A22" s="11" t="s">
        <v>28</v>
      </c>
      <c r="B22" s="7" t="s">
        <v>29</v>
      </c>
      <c r="C22" s="9">
        <f>SUM(C23:C24)</f>
        <v>11514</v>
      </c>
      <c r="D22" s="9">
        <f>SUM(D23:D24)</f>
        <v>7633.7</v>
      </c>
      <c r="E22" s="10">
        <f t="shared" si="0"/>
        <v>66.2992878235192</v>
      </c>
      <c r="F22" s="25">
        <f>SUM(F23:F24)</f>
        <v>10994.900000000001</v>
      </c>
      <c r="G22" s="9">
        <f t="shared" si="1"/>
        <v>-3361.2000000000016</v>
      </c>
      <c r="H22" s="10">
        <f t="shared" si="2"/>
        <v>69.42946275091178</v>
      </c>
    </row>
    <row r="23" spans="1:8" ht="63.75">
      <c r="A23" s="11" t="s">
        <v>30</v>
      </c>
      <c r="B23" s="11" t="s">
        <v>31</v>
      </c>
      <c r="C23" s="6">
        <v>814</v>
      </c>
      <c r="D23" s="12">
        <v>1145</v>
      </c>
      <c r="E23" s="13">
        <f t="shared" si="0"/>
        <v>140.66339066339066</v>
      </c>
      <c r="F23" s="12">
        <v>2233.7</v>
      </c>
      <c r="G23" s="6">
        <f t="shared" si="1"/>
        <v>-1088.6999999999998</v>
      </c>
      <c r="H23" s="13">
        <f t="shared" si="2"/>
        <v>51.26024085597887</v>
      </c>
    </row>
    <row r="24" spans="1:8" ht="12.75">
      <c r="A24" s="11" t="s">
        <v>32</v>
      </c>
      <c r="B24" s="11" t="s">
        <v>33</v>
      </c>
      <c r="C24" s="6">
        <f>SUM(C25:C26)</f>
        <v>10700</v>
      </c>
      <c r="D24" s="6">
        <f>SUM(D25:D26)</f>
        <v>6488.7</v>
      </c>
      <c r="E24" s="13">
        <f t="shared" si="0"/>
        <v>60.64205607476636</v>
      </c>
      <c r="F24" s="12">
        <f>SUM(F25:F26)</f>
        <v>8761.2</v>
      </c>
      <c r="G24" s="6">
        <f t="shared" si="1"/>
        <v>-2272.500000000001</v>
      </c>
      <c r="H24" s="13">
        <f t="shared" si="2"/>
        <v>74.06177235995068</v>
      </c>
    </row>
    <row r="25" spans="1:8" ht="102">
      <c r="A25" s="11" t="s">
        <v>34</v>
      </c>
      <c r="B25" s="11" t="s">
        <v>35</v>
      </c>
      <c r="C25" s="6">
        <v>2000</v>
      </c>
      <c r="D25" s="12">
        <v>248.3</v>
      </c>
      <c r="E25" s="13">
        <f t="shared" si="0"/>
        <v>12.415</v>
      </c>
      <c r="F25" s="12">
        <v>1918.7</v>
      </c>
      <c r="G25" s="6">
        <f t="shared" si="1"/>
        <v>-1670.4</v>
      </c>
      <c r="H25" s="13">
        <f t="shared" si="2"/>
        <v>12.941053838536508</v>
      </c>
    </row>
    <row r="26" spans="1:8" ht="102">
      <c r="A26" s="11" t="s">
        <v>36</v>
      </c>
      <c r="B26" s="11" t="s">
        <v>37</v>
      </c>
      <c r="C26" s="6">
        <v>8700</v>
      </c>
      <c r="D26" s="12">
        <v>6240.4</v>
      </c>
      <c r="E26" s="13">
        <f t="shared" si="0"/>
        <v>71.72873563218391</v>
      </c>
      <c r="F26" s="12">
        <v>6842.5</v>
      </c>
      <c r="G26" s="6">
        <f t="shared" si="1"/>
        <v>-602.1000000000004</v>
      </c>
      <c r="H26" s="13">
        <f t="shared" si="2"/>
        <v>91.20058458165875</v>
      </c>
    </row>
    <row r="27" spans="1:8" ht="25.5">
      <c r="A27" s="11" t="s">
        <v>38</v>
      </c>
      <c r="B27" s="7" t="s">
        <v>39</v>
      </c>
      <c r="C27" s="9">
        <f>SUM(C28+C29+C32)</f>
        <v>11709</v>
      </c>
      <c r="D27" s="9">
        <f>SUM(D28+D29+D32)</f>
        <v>8923</v>
      </c>
      <c r="E27" s="10">
        <f t="shared" si="0"/>
        <v>76.20633700572209</v>
      </c>
      <c r="F27" s="25">
        <f>SUM(F28:F29)</f>
        <v>7601.299999999999</v>
      </c>
      <c r="G27" s="9">
        <f t="shared" si="1"/>
        <v>1321.7000000000007</v>
      </c>
      <c r="H27" s="10">
        <f t="shared" si="2"/>
        <v>117.38781524212965</v>
      </c>
    </row>
    <row r="28" spans="1:8" ht="89.25">
      <c r="A28" s="11" t="s">
        <v>40</v>
      </c>
      <c r="B28" s="11" t="s">
        <v>41</v>
      </c>
      <c r="C28" s="6">
        <v>2550</v>
      </c>
      <c r="D28" s="12">
        <v>2374.1</v>
      </c>
      <c r="E28" s="13">
        <f t="shared" si="0"/>
        <v>93.10196078431373</v>
      </c>
      <c r="F28" s="12">
        <v>1879.6</v>
      </c>
      <c r="G28" s="6">
        <f t="shared" si="1"/>
        <v>494.5</v>
      </c>
      <c r="H28" s="13">
        <f t="shared" si="2"/>
        <v>126.3087891040647</v>
      </c>
    </row>
    <row r="29" spans="1:8" ht="114.75">
      <c r="A29" s="11" t="s">
        <v>42</v>
      </c>
      <c r="B29" s="11" t="s">
        <v>198</v>
      </c>
      <c r="C29" s="6">
        <f>SUM(C30:C31)</f>
        <v>9154</v>
      </c>
      <c r="D29" s="6">
        <f>SUM(D30:D31)</f>
        <v>6548.900000000001</v>
      </c>
      <c r="E29" s="13">
        <f t="shared" si="0"/>
        <v>71.54140266550142</v>
      </c>
      <c r="F29" s="12">
        <f>SUM(F30:F32)</f>
        <v>5721.7</v>
      </c>
      <c r="G29" s="6">
        <f t="shared" si="1"/>
        <v>827.2000000000007</v>
      </c>
      <c r="H29" s="13">
        <f t="shared" si="2"/>
        <v>114.45724172885681</v>
      </c>
    </row>
    <row r="30" spans="1:8" ht="12.75">
      <c r="A30" s="11" t="s">
        <v>43</v>
      </c>
      <c r="B30" s="11"/>
      <c r="C30" s="6">
        <v>8405</v>
      </c>
      <c r="D30" s="12">
        <v>5977.1</v>
      </c>
      <c r="E30" s="13">
        <f t="shared" si="0"/>
        <v>71.11362284354551</v>
      </c>
      <c r="F30" s="12">
        <v>5275</v>
      </c>
      <c r="G30" s="6">
        <f t="shared" si="1"/>
        <v>702.1000000000004</v>
      </c>
      <c r="H30" s="13">
        <f t="shared" si="2"/>
        <v>113.30995260663506</v>
      </c>
    </row>
    <row r="31" spans="1:8" ht="12.75">
      <c r="A31" s="11" t="s">
        <v>44</v>
      </c>
      <c r="B31" s="11"/>
      <c r="C31" s="6">
        <v>749</v>
      </c>
      <c r="D31" s="12">
        <v>571.8</v>
      </c>
      <c r="E31" s="13">
        <f t="shared" si="0"/>
        <v>76.34178905206942</v>
      </c>
      <c r="F31" s="12">
        <v>443.7</v>
      </c>
      <c r="G31" s="6">
        <f t="shared" si="1"/>
        <v>128.09999999999997</v>
      </c>
      <c r="H31" s="13">
        <f t="shared" si="2"/>
        <v>128.8708586883029</v>
      </c>
    </row>
    <row r="32" spans="1:8" ht="38.25">
      <c r="A32" s="11" t="s">
        <v>45</v>
      </c>
      <c r="B32" s="11" t="s">
        <v>46</v>
      </c>
      <c r="C32" s="6">
        <v>5</v>
      </c>
      <c r="D32" s="12">
        <v>0</v>
      </c>
      <c r="E32" s="13">
        <f t="shared" si="0"/>
        <v>0</v>
      </c>
      <c r="F32" s="12">
        <v>3</v>
      </c>
      <c r="G32" s="6">
        <f t="shared" si="1"/>
        <v>-3</v>
      </c>
      <c r="H32" s="13"/>
    </row>
    <row r="33" spans="1:8" ht="51">
      <c r="A33" s="16" t="s">
        <v>168</v>
      </c>
      <c r="B33" s="14" t="s">
        <v>169</v>
      </c>
      <c r="C33" s="26">
        <f>SUM(C34:C35)</f>
        <v>15</v>
      </c>
      <c r="D33" s="26">
        <f>SUM(D34:D35)</f>
        <v>31.7</v>
      </c>
      <c r="E33" s="10"/>
      <c r="F33" s="25">
        <f>SUM(F34:F35)</f>
        <v>22.6</v>
      </c>
      <c r="G33" s="9">
        <f t="shared" si="1"/>
        <v>9.099999999999998</v>
      </c>
      <c r="H33" s="10">
        <f t="shared" si="2"/>
        <v>140.26548672566372</v>
      </c>
    </row>
    <row r="34" spans="1:8" ht="25.5">
      <c r="A34" s="16" t="s">
        <v>170</v>
      </c>
      <c r="B34" s="16" t="s">
        <v>171</v>
      </c>
      <c r="C34" s="12">
        <v>15</v>
      </c>
      <c r="D34" s="27">
        <v>32</v>
      </c>
      <c r="E34" s="10"/>
      <c r="F34" s="12">
        <v>22.5</v>
      </c>
      <c r="G34" s="6">
        <f t="shared" si="1"/>
        <v>9.5</v>
      </c>
      <c r="H34" s="13">
        <f t="shared" si="2"/>
        <v>142.22222222222223</v>
      </c>
    </row>
    <row r="35" spans="1:8" ht="89.25">
      <c r="A35" s="16" t="s">
        <v>229</v>
      </c>
      <c r="B35" s="16" t="s">
        <v>230</v>
      </c>
      <c r="C35" s="12">
        <v>0</v>
      </c>
      <c r="D35" s="27">
        <v>-0.3</v>
      </c>
      <c r="E35" s="10"/>
      <c r="F35" s="12">
        <v>0.1</v>
      </c>
      <c r="G35" s="6">
        <f t="shared" si="1"/>
        <v>-0.4</v>
      </c>
      <c r="H35" s="13">
        <f t="shared" si="2"/>
        <v>-300</v>
      </c>
    </row>
    <row r="36" spans="1:8" ht="63.75">
      <c r="A36" s="11" t="s">
        <v>47</v>
      </c>
      <c r="B36" s="7" t="s">
        <v>48</v>
      </c>
      <c r="C36" s="9">
        <f>SUM(C37:C41)</f>
        <v>14873</v>
      </c>
      <c r="D36" s="9">
        <f>SUM(D37:D41)</f>
        <v>12896.8</v>
      </c>
      <c r="E36" s="10">
        <f t="shared" si="0"/>
        <v>86.71283533920527</v>
      </c>
      <c r="F36" s="25">
        <f>SUM(F37:F41)</f>
        <v>11390.499999999998</v>
      </c>
      <c r="G36" s="9">
        <f t="shared" si="1"/>
        <v>1506.300000000001</v>
      </c>
      <c r="H36" s="10">
        <f t="shared" si="2"/>
        <v>113.22417804310612</v>
      </c>
    </row>
    <row r="37" spans="1:8" ht="102">
      <c r="A37" s="11" t="s">
        <v>49</v>
      </c>
      <c r="B37" s="11" t="s">
        <v>225</v>
      </c>
      <c r="C37" s="6">
        <v>8583</v>
      </c>
      <c r="D37" s="12">
        <v>5826.3</v>
      </c>
      <c r="E37" s="13">
        <f t="shared" si="0"/>
        <v>67.88185948968892</v>
      </c>
      <c r="F37" s="12">
        <v>7011.5</v>
      </c>
      <c r="G37" s="6">
        <f t="shared" si="1"/>
        <v>-1185.1999999999998</v>
      </c>
      <c r="H37" s="13">
        <f t="shared" si="2"/>
        <v>83.09634172431007</v>
      </c>
    </row>
    <row r="38" spans="1:8" ht="127.5">
      <c r="A38" s="11" t="s">
        <v>50</v>
      </c>
      <c r="B38" s="11" t="s">
        <v>226</v>
      </c>
      <c r="C38" s="6">
        <v>6010</v>
      </c>
      <c r="D38" s="12">
        <v>6710</v>
      </c>
      <c r="E38" s="13">
        <f t="shared" si="0"/>
        <v>111.64725457570715</v>
      </c>
      <c r="F38" s="12">
        <v>4334.3</v>
      </c>
      <c r="G38" s="6">
        <f t="shared" si="1"/>
        <v>2375.7</v>
      </c>
      <c r="H38" s="13">
        <f t="shared" si="2"/>
        <v>154.8116189465427</v>
      </c>
    </row>
    <row r="39" spans="1:8" ht="51">
      <c r="A39" s="11" t="s">
        <v>264</v>
      </c>
      <c r="B39" s="16" t="s">
        <v>265</v>
      </c>
      <c r="C39" s="6"/>
      <c r="D39" s="12">
        <v>7</v>
      </c>
      <c r="E39" s="13"/>
      <c r="F39" s="12"/>
      <c r="G39" s="6">
        <f t="shared" si="1"/>
        <v>7</v>
      </c>
      <c r="H39" s="13"/>
    </row>
    <row r="40" spans="1:8" ht="63.75">
      <c r="A40" s="11" t="s">
        <v>51</v>
      </c>
      <c r="B40" s="11" t="s">
        <v>52</v>
      </c>
      <c r="C40" s="6">
        <v>30</v>
      </c>
      <c r="D40" s="12">
        <v>35.8</v>
      </c>
      <c r="E40" s="13">
        <f t="shared" si="0"/>
        <v>119.33333333333331</v>
      </c>
      <c r="F40" s="12">
        <v>25.3</v>
      </c>
      <c r="G40" s="6">
        <f t="shared" si="1"/>
        <v>10.499999999999996</v>
      </c>
      <c r="H40" s="13">
        <f t="shared" si="2"/>
        <v>141.50197628458497</v>
      </c>
    </row>
    <row r="41" spans="1:8" ht="102">
      <c r="A41" s="11" t="s">
        <v>53</v>
      </c>
      <c r="B41" s="11" t="s">
        <v>54</v>
      </c>
      <c r="C41" s="6">
        <v>250</v>
      </c>
      <c r="D41" s="12">
        <v>317.7</v>
      </c>
      <c r="E41" s="13">
        <f t="shared" si="0"/>
        <v>127.08</v>
      </c>
      <c r="F41" s="12">
        <v>19.4</v>
      </c>
      <c r="G41" s="6">
        <f t="shared" si="1"/>
        <v>298.3</v>
      </c>
      <c r="H41" s="13">
        <f t="shared" si="2"/>
        <v>1637.6288659793815</v>
      </c>
    </row>
    <row r="42" spans="1:8" ht="25.5">
      <c r="A42" s="11" t="s">
        <v>55</v>
      </c>
      <c r="B42" s="7" t="s">
        <v>56</v>
      </c>
      <c r="C42" s="9">
        <f>SUM(C43)</f>
        <v>2017</v>
      </c>
      <c r="D42" s="9">
        <f>SUM(D43)</f>
        <v>1466.3</v>
      </c>
      <c r="E42" s="10">
        <f t="shared" si="0"/>
        <v>72.6970748636589</v>
      </c>
      <c r="F42" s="9">
        <f>SUM(F43)</f>
        <v>1393.3</v>
      </c>
      <c r="G42" s="9">
        <f t="shared" si="1"/>
        <v>73</v>
      </c>
      <c r="H42" s="10">
        <f t="shared" si="2"/>
        <v>105.2393597932965</v>
      </c>
    </row>
    <row r="43" spans="1:8" ht="25.5">
      <c r="A43" s="11" t="s">
        <v>57</v>
      </c>
      <c r="B43" s="11" t="s">
        <v>58</v>
      </c>
      <c r="C43" s="6">
        <v>2017</v>
      </c>
      <c r="D43" s="12">
        <v>1466.3</v>
      </c>
      <c r="E43" s="13">
        <f t="shared" si="0"/>
        <v>72.6970748636589</v>
      </c>
      <c r="F43" s="12">
        <v>1393.3</v>
      </c>
      <c r="G43" s="6">
        <f t="shared" si="1"/>
        <v>73</v>
      </c>
      <c r="H43" s="13">
        <f t="shared" si="2"/>
        <v>105.2393597932965</v>
      </c>
    </row>
    <row r="44" spans="1:8" ht="51">
      <c r="A44" s="11" t="s">
        <v>59</v>
      </c>
      <c r="B44" s="7" t="s">
        <v>60</v>
      </c>
      <c r="C44" s="9">
        <f>SUM(C45:C48)</f>
        <v>34919</v>
      </c>
      <c r="D44" s="9">
        <f>SUM(D45:D48)</f>
        <v>20732.3</v>
      </c>
      <c r="E44" s="10">
        <f t="shared" si="0"/>
        <v>59.37254789656061</v>
      </c>
      <c r="F44" s="25">
        <f>SUM(F45:F48)</f>
        <v>16386.899999999998</v>
      </c>
      <c r="G44" s="9">
        <f t="shared" si="1"/>
        <v>4345.4000000000015</v>
      </c>
      <c r="H44" s="10">
        <f t="shared" si="2"/>
        <v>126.51752314348659</v>
      </c>
    </row>
    <row r="45" spans="1:8" ht="38.25">
      <c r="A45" s="11" t="s">
        <v>157</v>
      </c>
      <c r="B45" s="11" t="s">
        <v>61</v>
      </c>
      <c r="C45" s="6">
        <v>14</v>
      </c>
      <c r="D45" s="12">
        <v>10.1</v>
      </c>
      <c r="E45" s="13">
        <f t="shared" si="0"/>
        <v>72.14285714285714</v>
      </c>
      <c r="F45" s="12">
        <v>10.1</v>
      </c>
      <c r="G45" s="6">
        <f t="shared" si="1"/>
        <v>0</v>
      </c>
      <c r="H45" s="13">
        <f t="shared" si="2"/>
        <v>100</v>
      </c>
    </row>
    <row r="46" spans="1:8" ht="25.5">
      <c r="A46" s="11" t="s">
        <v>212</v>
      </c>
      <c r="B46" s="11" t="s">
        <v>213</v>
      </c>
      <c r="C46" s="6">
        <v>200</v>
      </c>
      <c r="D46" s="12">
        <v>194.2</v>
      </c>
      <c r="E46" s="13">
        <f t="shared" si="0"/>
        <v>97.1</v>
      </c>
      <c r="F46" s="12">
        <v>9</v>
      </c>
      <c r="G46" s="6">
        <f t="shared" si="1"/>
        <v>185.2</v>
      </c>
      <c r="H46" s="13">
        <f t="shared" si="2"/>
        <v>2157.777777777778</v>
      </c>
    </row>
    <row r="47" spans="1:8" ht="25.5">
      <c r="A47" s="11" t="s">
        <v>266</v>
      </c>
      <c r="B47" s="16" t="s">
        <v>213</v>
      </c>
      <c r="C47" s="6"/>
      <c r="D47" s="12">
        <v>66.3</v>
      </c>
      <c r="E47" s="13"/>
      <c r="F47" s="12"/>
      <c r="G47" s="6">
        <f t="shared" si="1"/>
        <v>66.3</v>
      </c>
      <c r="H47" s="13"/>
    </row>
    <row r="48" spans="1:8" ht="38.25">
      <c r="A48" s="11" t="s">
        <v>62</v>
      </c>
      <c r="B48" s="11" t="s">
        <v>63</v>
      </c>
      <c r="C48" s="6">
        <v>34705</v>
      </c>
      <c r="D48" s="12">
        <v>20461.7</v>
      </c>
      <c r="E48" s="13">
        <f t="shared" si="0"/>
        <v>58.958939634058495</v>
      </c>
      <c r="F48" s="12">
        <v>16367.8</v>
      </c>
      <c r="G48" s="6">
        <f t="shared" si="1"/>
        <v>4093.9000000000015</v>
      </c>
      <c r="H48" s="13">
        <f t="shared" si="2"/>
        <v>125.01191363530836</v>
      </c>
    </row>
    <row r="49" spans="1:8" ht="38.25">
      <c r="A49" s="7" t="s">
        <v>64</v>
      </c>
      <c r="B49" s="7" t="s">
        <v>65</v>
      </c>
      <c r="C49" s="9">
        <f>SUM(C50:C54)</f>
        <v>18171</v>
      </c>
      <c r="D49" s="9">
        <f>SUM(D50:D54)</f>
        <v>3971.2</v>
      </c>
      <c r="E49" s="10">
        <f t="shared" si="0"/>
        <v>21.854603489076002</v>
      </c>
      <c r="F49" s="25">
        <f>SUM(F50:F54)</f>
        <v>4776.3</v>
      </c>
      <c r="G49" s="9">
        <f t="shared" si="1"/>
        <v>-805.1000000000004</v>
      </c>
      <c r="H49" s="10">
        <f t="shared" si="2"/>
        <v>83.14385612294035</v>
      </c>
    </row>
    <row r="50" spans="1:8" ht="38.25">
      <c r="A50" s="11" t="s">
        <v>191</v>
      </c>
      <c r="B50" s="11" t="s">
        <v>192</v>
      </c>
      <c r="C50" s="6">
        <v>136</v>
      </c>
      <c r="D50" s="6">
        <v>96.5</v>
      </c>
      <c r="E50" s="13"/>
      <c r="F50" s="12">
        <v>14</v>
      </c>
      <c r="G50" s="6">
        <f t="shared" si="1"/>
        <v>82.5</v>
      </c>
      <c r="H50" s="13">
        <f t="shared" si="2"/>
        <v>689.2857142857143</v>
      </c>
    </row>
    <row r="51" spans="1:8" ht="127.5">
      <c r="A51" s="11" t="s">
        <v>245</v>
      </c>
      <c r="B51" s="11" t="s">
        <v>242</v>
      </c>
      <c r="C51" s="6"/>
      <c r="D51" s="6">
        <v>0.7</v>
      </c>
      <c r="E51" s="13"/>
      <c r="F51" s="12"/>
      <c r="G51" s="6">
        <f t="shared" si="1"/>
        <v>0.7</v>
      </c>
      <c r="H51" s="13"/>
    </row>
    <row r="52" spans="1:8" ht="140.25">
      <c r="A52" s="11" t="s">
        <v>66</v>
      </c>
      <c r="B52" s="11" t="s">
        <v>227</v>
      </c>
      <c r="C52" s="6">
        <v>17200</v>
      </c>
      <c r="D52" s="12">
        <v>3131.4</v>
      </c>
      <c r="E52" s="13">
        <f t="shared" si="0"/>
        <v>18.205813953488374</v>
      </c>
      <c r="F52" s="12">
        <v>3538.1</v>
      </c>
      <c r="G52" s="6">
        <f t="shared" si="1"/>
        <v>-406.6999999999998</v>
      </c>
      <c r="H52" s="13">
        <f t="shared" si="2"/>
        <v>88.50512987196518</v>
      </c>
    </row>
    <row r="53" spans="1:8" ht="127.5">
      <c r="A53" s="11" t="s">
        <v>222</v>
      </c>
      <c r="B53" s="11" t="s">
        <v>223</v>
      </c>
      <c r="C53" s="6">
        <v>35</v>
      </c>
      <c r="D53" s="12">
        <v>229</v>
      </c>
      <c r="E53" s="13">
        <f t="shared" si="0"/>
        <v>654.2857142857143</v>
      </c>
      <c r="F53" s="12"/>
      <c r="G53" s="6">
        <f t="shared" si="1"/>
        <v>229</v>
      </c>
      <c r="H53" s="13"/>
    </row>
    <row r="54" spans="1:8" ht="63.75">
      <c r="A54" s="11" t="s">
        <v>67</v>
      </c>
      <c r="B54" s="11" t="s">
        <v>68</v>
      </c>
      <c r="C54" s="6">
        <v>800</v>
      </c>
      <c r="D54" s="12">
        <v>513.6</v>
      </c>
      <c r="E54" s="13">
        <f t="shared" si="0"/>
        <v>64.2</v>
      </c>
      <c r="F54" s="12">
        <v>1224.2</v>
      </c>
      <c r="G54" s="6">
        <f t="shared" si="1"/>
        <v>-710.6</v>
      </c>
      <c r="H54" s="13">
        <f t="shared" si="2"/>
        <v>41.95392909655285</v>
      </c>
    </row>
    <row r="55" spans="1:8" ht="25.5">
      <c r="A55" s="11" t="s">
        <v>69</v>
      </c>
      <c r="B55" s="7" t="s">
        <v>70</v>
      </c>
      <c r="C55" s="9">
        <f>SUM(C56:C66)</f>
        <v>9526</v>
      </c>
      <c r="D55" s="9">
        <f>SUM(D56:D66)</f>
        <v>6303.6</v>
      </c>
      <c r="E55" s="10">
        <f t="shared" si="0"/>
        <v>66.1725803065295</v>
      </c>
      <c r="F55" s="25">
        <f>SUM(F56:F66)</f>
        <v>6300.300000000001</v>
      </c>
      <c r="G55" s="9">
        <f t="shared" si="1"/>
        <v>3.2999999999992724</v>
      </c>
      <c r="H55" s="10">
        <f t="shared" si="2"/>
        <v>100.05237845816865</v>
      </c>
    </row>
    <row r="56" spans="1:8" ht="89.25">
      <c r="A56" s="11" t="s">
        <v>71</v>
      </c>
      <c r="B56" s="11" t="s">
        <v>72</v>
      </c>
      <c r="C56" s="6">
        <v>47</v>
      </c>
      <c r="D56" s="12">
        <v>73</v>
      </c>
      <c r="E56" s="13">
        <f t="shared" si="0"/>
        <v>155.31914893617022</v>
      </c>
      <c r="F56" s="12">
        <v>42</v>
      </c>
      <c r="G56" s="6">
        <f t="shared" si="1"/>
        <v>31</v>
      </c>
      <c r="H56" s="13">
        <f t="shared" si="2"/>
        <v>173.8095238095238</v>
      </c>
    </row>
    <row r="57" spans="1:8" ht="76.5">
      <c r="A57" s="11" t="s">
        <v>73</v>
      </c>
      <c r="B57" s="11" t="s">
        <v>74</v>
      </c>
      <c r="C57" s="6">
        <v>70</v>
      </c>
      <c r="D57" s="12">
        <v>36.7</v>
      </c>
      <c r="E57" s="13">
        <f t="shared" si="0"/>
        <v>52.42857142857144</v>
      </c>
      <c r="F57" s="12">
        <v>49</v>
      </c>
      <c r="G57" s="6">
        <f t="shared" si="1"/>
        <v>-12.299999999999997</v>
      </c>
      <c r="H57" s="13">
        <f t="shared" si="2"/>
        <v>74.89795918367348</v>
      </c>
    </row>
    <row r="58" spans="1:8" ht="76.5">
      <c r="A58" s="11" t="s">
        <v>75</v>
      </c>
      <c r="B58" s="11" t="s">
        <v>76</v>
      </c>
      <c r="C58" s="6">
        <v>47</v>
      </c>
      <c r="D58" s="12">
        <v>65</v>
      </c>
      <c r="E58" s="13">
        <f t="shared" si="0"/>
        <v>138.29787234042553</v>
      </c>
      <c r="F58" s="12">
        <v>21.7</v>
      </c>
      <c r="G58" s="6">
        <f t="shared" si="1"/>
        <v>43.3</v>
      </c>
      <c r="H58" s="13">
        <f t="shared" si="2"/>
        <v>299.53917050691246</v>
      </c>
    </row>
    <row r="59" spans="1:8" ht="89.25">
      <c r="A59" s="11" t="s">
        <v>214</v>
      </c>
      <c r="B59" s="11" t="s">
        <v>228</v>
      </c>
      <c r="C59" s="6"/>
      <c r="D59" s="12">
        <v>9</v>
      </c>
      <c r="E59" s="13"/>
      <c r="F59" s="12">
        <v>0</v>
      </c>
      <c r="G59" s="6">
        <f t="shared" si="1"/>
        <v>9</v>
      </c>
      <c r="H59" s="13"/>
    </row>
    <row r="60" spans="1:8" ht="76.5">
      <c r="A60" s="11" t="s">
        <v>77</v>
      </c>
      <c r="B60" s="11" t="s">
        <v>78</v>
      </c>
      <c r="C60" s="6">
        <v>50</v>
      </c>
      <c r="D60" s="12">
        <v>8.4</v>
      </c>
      <c r="E60" s="13">
        <f t="shared" si="0"/>
        <v>16.8</v>
      </c>
      <c r="F60" s="12">
        <v>34.3</v>
      </c>
      <c r="G60" s="6">
        <f t="shared" si="1"/>
        <v>-25.9</v>
      </c>
      <c r="H60" s="13">
        <f t="shared" si="2"/>
        <v>24.48979591836735</v>
      </c>
    </row>
    <row r="61" spans="1:8" ht="76.5">
      <c r="A61" s="11" t="s">
        <v>193</v>
      </c>
      <c r="B61" s="11" t="s">
        <v>78</v>
      </c>
      <c r="C61" s="6"/>
      <c r="D61" s="12">
        <v>29.3</v>
      </c>
      <c r="E61" s="13"/>
      <c r="F61" s="12"/>
      <c r="G61" s="6">
        <f t="shared" si="1"/>
        <v>29.3</v>
      </c>
      <c r="H61" s="13"/>
    </row>
    <row r="62" spans="1:8" ht="38.25">
      <c r="A62" s="11" t="s">
        <v>79</v>
      </c>
      <c r="B62" s="11" t="s">
        <v>80</v>
      </c>
      <c r="C62" s="6">
        <v>31</v>
      </c>
      <c r="D62" s="12">
        <v>13.7</v>
      </c>
      <c r="E62" s="13">
        <f t="shared" si="0"/>
        <v>44.193548387096776</v>
      </c>
      <c r="F62" s="12">
        <v>17.8</v>
      </c>
      <c r="G62" s="6">
        <f t="shared" si="1"/>
        <v>-4.100000000000001</v>
      </c>
      <c r="H62" s="13">
        <f t="shared" si="2"/>
        <v>76.96629213483146</v>
      </c>
    </row>
    <row r="63" spans="1:8" ht="76.5">
      <c r="A63" s="11" t="s">
        <v>81</v>
      </c>
      <c r="B63" s="11" t="s">
        <v>82</v>
      </c>
      <c r="C63" s="6">
        <v>460</v>
      </c>
      <c r="D63" s="12">
        <v>283</v>
      </c>
      <c r="E63" s="13">
        <f t="shared" si="0"/>
        <v>61.52173913043478</v>
      </c>
      <c r="F63" s="12">
        <v>288.5</v>
      </c>
      <c r="G63" s="6">
        <f t="shared" si="1"/>
        <v>-5.5</v>
      </c>
      <c r="H63" s="13">
        <f t="shared" si="2"/>
        <v>98.09358752166378</v>
      </c>
    </row>
    <row r="64" spans="1:8" ht="38.25">
      <c r="A64" s="11" t="s">
        <v>83</v>
      </c>
      <c r="B64" s="11" t="s">
        <v>84</v>
      </c>
      <c r="C64" s="6">
        <v>7145</v>
      </c>
      <c r="D64" s="12">
        <v>4679.5</v>
      </c>
      <c r="E64" s="13">
        <f t="shared" si="0"/>
        <v>65.49335199440168</v>
      </c>
      <c r="F64" s="12">
        <v>4387.1</v>
      </c>
      <c r="G64" s="6">
        <f t="shared" si="1"/>
        <v>292.39999999999964</v>
      </c>
      <c r="H64" s="13">
        <f t="shared" si="2"/>
        <v>106.6649950992683</v>
      </c>
    </row>
    <row r="65" spans="1:8" ht="63.75">
      <c r="A65" s="11" t="s">
        <v>156</v>
      </c>
      <c r="B65" s="11" t="s">
        <v>85</v>
      </c>
      <c r="C65" s="6">
        <v>68</v>
      </c>
      <c r="D65" s="12">
        <v>9</v>
      </c>
      <c r="E65" s="13">
        <f t="shared" si="0"/>
        <v>13.235294117647058</v>
      </c>
      <c r="F65" s="12">
        <v>0</v>
      </c>
      <c r="G65" s="6">
        <f t="shared" si="1"/>
        <v>9</v>
      </c>
      <c r="H65" s="13">
        <v>0</v>
      </c>
    </row>
    <row r="66" spans="1:8" ht="51">
      <c r="A66" s="11" t="s">
        <v>86</v>
      </c>
      <c r="B66" s="11" t="s">
        <v>87</v>
      </c>
      <c r="C66" s="6">
        <f>SUM(C68:C76)</f>
        <v>1608</v>
      </c>
      <c r="D66" s="6">
        <f>SUM(D68:D76)</f>
        <v>1097</v>
      </c>
      <c r="E66" s="13">
        <f t="shared" si="0"/>
        <v>68.22139303482587</v>
      </c>
      <c r="F66" s="12">
        <f>SUM(F68:F76)</f>
        <v>1459.9</v>
      </c>
      <c r="G66" s="6">
        <f t="shared" si="1"/>
        <v>-362.9000000000001</v>
      </c>
      <c r="H66" s="13">
        <f t="shared" si="2"/>
        <v>75.14213302280977</v>
      </c>
    </row>
    <row r="67" spans="1:8" ht="12.75">
      <c r="A67" s="11"/>
      <c r="B67" s="11" t="s">
        <v>88</v>
      </c>
      <c r="C67" s="6"/>
      <c r="D67" s="12"/>
      <c r="E67" s="13"/>
      <c r="F67" s="12"/>
      <c r="G67" s="6"/>
      <c r="H67" s="13"/>
    </row>
    <row r="68" spans="1:8" ht="12.75">
      <c r="A68" s="11" t="s">
        <v>89</v>
      </c>
      <c r="B68" s="11"/>
      <c r="C68" s="6">
        <v>60</v>
      </c>
      <c r="D68" s="12">
        <v>40.9</v>
      </c>
      <c r="E68" s="13">
        <f t="shared" si="0"/>
        <v>68.16666666666667</v>
      </c>
      <c r="F68" s="12">
        <v>386.1</v>
      </c>
      <c r="G68" s="6">
        <f t="shared" si="1"/>
        <v>-345.20000000000005</v>
      </c>
      <c r="H68" s="13">
        <f t="shared" si="2"/>
        <v>10.593110593110593</v>
      </c>
    </row>
    <row r="69" spans="1:8" ht="12.75">
      <c r="A69" s="11" t="s">
        <v>90</v>
      </c>
      <c r="B69" s="11"/>
      <c r="C69" s="6">
        <v>10</v>
      </c>
      <c r="D69" s="12">
        <v>0</v>
      </c>
      <c r="E69" s="13">
        <f t="shared" si="0"/>
        <v>0</v>
      </c>
      <c r="F69" s="12">
        <v>3</v>
      </c>
      <c r="G69" s="6">
        <f t="shared" si="1"/>
        <v>-3</v>
      </c>
      <c r="H69" s="13"/>
    </row>
    <row r="70" spans="1:8" ht="12.75">
      <c r="A70" s="11" t="s">
        <v>91</v>
      </c>
      <c r="B70" s="11"/>
      <c r="C70" s="6">
        <v>50</v>
      </c>
      <c r="D70" s="12">
        <v>48.4</v>
      </c>
      <c r="E70" s="13">
        <f t="shared" si="0"/>
        <v>96.8</v>
      </c>
      <c r="F70" s="12">
        <v>32.7</v>
      </c>
      <c r="G70" s="6">
        <f t="shared" si="1"/>
        <v>15.699999999999996</v>
      </c>
      <c r="H70" s="13">
        <f t="shared" si="2"/>
        <v>148.01223241590213</v>
      </c>
    </row>
    <row r="71" spans="1:8" ht="12.75">
      <c r="A71" s="11" t="s">
        <v>174</v>
      </c>
      <c r="B71" s="11"/>
      <c r="C71" s="6">
        <v>0</v>
      </c>
      <c r="D71" s="12">
        <v>13.8</v>
      </c>
      <c r="E71" s="13"/>
      <c r="F71" s="12">
        <v>0</v>
      </c>
      <c r="G71" s="6">
        <f aca="true" t="shared" si="3" ref="G71:G136">SUM(D71-F71)</f>
        <v>13.8</v>
      </c>
      <c r="H71" s="13"/>
    </row>
    <row r="72" spans="1:8" ht="12.75">
      <c r="A72" s="11" t="s">
        <v>92</v>
      </c>
      <c r="B72" s="11"/>
      <c r="C72" s="6">
        <v>4</v>
      </c>
      <c r="D72" s="12">
        <v>0.6</v>
      </c>
      <c r="E72" s="13">
        <f>SUM(D72*100/C72)</f>
        <v>15</v>
      </c>
      <c r="F72" s="12">
        <v>3.5</v>
      </c>
      <c r="G72" s="6">
        <f t="shared" si="3"/>
        <v>-2.9</v>
      </c>
      <c r="H72" s="13">
        <f t="shared" si="2"/>
        <v>17.142857142857142</v>
      </c>
    </row>
    <row r="73" spans="1:8" ht="12.75">
      <c r="A73" s="11" t="s">
        <v>93</v>
      </c>
      <c r="B73" s="11"/>
      <c r="C73" s="6">
        <v>134</v>
      </c>
      <c r="D73" s="12">
        <v>139.3</v>
      </c>
      <c r="E73" s="13">
        <f>SUM(D73*100/C73)</f>
        <v>103.95522388059703</v>
      </c>
      <c r="F73" s="12">
        <v>0</v>
      </c>
      <c r="G73" s="6">
        <f t="shared" si="3"/>
        <v>139.3</v>
      </c>
      <c r="H73" s="13"/>
    </row>
    <row r="74" spans="1:8" ht="12.75">
      <c r="A74" s="11" t="s">
        <v>243</v>
      </c>
      <c r="B74" s="11"/>
      <c r="C74" s="6"/>
      <c r="D74" s="12">
        <v>0.8</v>
      </c>
      <c r="E74" s="13"/>
      <c r="F74" s="12"/>
      <c r="G74" s="6">
        <f t="shared" si="3"/>
        <v>0.8</v>
      </c>
      <c r="H74" s="13"/>
    </row>
    <row r="75" spans="1:8" ht="12.75">
      <c r="A75" s="11" t="s">
        <v>94</v>
      </c>
      <c r="B75" s="11"/>
      <c r="C75" s="6">
        <v>600</v>
      </c>
      <c r="D75" s="12">
        <v>510.3</v>
      </c>
      <c r="E75" s="13">
        <f>SUM(D75*100/C75)</f>
        <v>85.05</v>
      </c>
      <c r="F75" s="12">
        <v>457.1</v>
      </c>
      <c r="G75" s="6">
        <f t="shared" si="3"/>
        <v>53.19999999999999</v>
      </c>
      <c r="H75" s="13">
        <f t="shared" si="2"/>
        <v>111.6385911179173</v>
      </c>
    </row>
    <row r="76" spans="1:8" ht="12.75">
      <c r="A76" s="11" t="s">
        <v>95</v>
      </c>
      <c r="B76" s="11"/>
      <c r="C76" s="6">
        <v>750</v>
      </c>
      <c r="D76" s="12">
        <v>342.9</v>
      </c>
      <c r="E76" s="13">
        <f>SUM(D76*100/C76)</f>
        <v>45.72</v>
      </c>
      <c r="F76" s="12">
        <v>577.5</v>
      </c>
      <c r="G76" s="6">
        <f t="shared" si="3"/>
        <v>-234.60000000000002</v>
      </c>
      <c r="H76" s="13">
        <f t="shared" si="2"/>
        <v>59.37662337662338</v>
      </c>
    </row>
    <row r="77" spans="1:8" ht="25.5">
      <c r="A77" s="37" t="s">
        <v>175</v>
      </c>
      <c r="B77" s="38" t="s">
        <v>176</v>
      </c>
      <c r="C77" s="15">
        <f>SUM(C78)</f>
        <v>0</v>
      </c>
      <c r="D77" s="15">
        <f>SUM(D78)</f>
        <v>67.9</v>
      </c>
      <c r="E77" s="15">
        <f>SUM(E78)</f>
        <v>0</v>
      </c>
      <c r="F77" s="15">
        <f>SUM(F78)</f>
        <v>211.3</v>
      </c>
      <c r="G77" s="35">
        <f>SUM(D77-F77)</f>
        <v>-143.4</v>
      </c>
      <c r="H77" s="36">
        <f>SUM(D77*100/F77)</f>
        <v>32.13440605773781</v>
      </c>
    </row>
    <row r="78" spans="1:8" ht="12.75">
      <c r="A78" s="16" t="s">
        <v>177</v>
      </c>
      <c r="B78" s="16"/>
      <c r="C78" s="12">
        <f>SUM(C79:C84)</f>
        <v>0</v>
      </c>
      <c r="D78" s="12">
        <f>SUM(D79:D84)</f>
        <v>67.9</v>
      </c>
      <c r="E78" s="12">
        <f>SUM(E79:E84)</f>
        <v>0</v>
      </c>
      <c r="F78" s="12">
        <f>SUM(F79:F84)</f>
        <v>211.3</v>
      </c>
      <c r="G78" s="6">
        <f t="shared" si="3"/>
        <v>-143.4</v>
      </c>
      <c r="H78" s="13">
        <f aca="true" t="shared" si="4" ref="H78:H83">SUM(D78*100/F78)</f>
        <v>32.13440605773781</v>
      </c>
    </row>
    <row r="79" spans="1:8" ht="12.75">
      <c r="A79" s="16" t="s">
        <v>184</v>
      </c>
      <c r="B79" s="16"/>
      <c r="C79" s="17"/>
      <c r="D79" s="18">
        <v>29.7</v>
      </c>
      <c r="E79" s="10"/>
      <c r="F79" s="12">
        <v>207.3</v>
      </c>
      <c r="G79" s="6">
        <f t="shared" si="3"/>
        <v>-177.60000000000002</v>
      </c>
      <c r="H79" s="13">
        <f t="shared" si="4"/>
        <v>14.327062228654123</v>
      </c>
    </row>
    <row r="80" spans="1:8" ht="12.75">
      <c r="A80" s="16" t="s">
        <v>179</v>
      </c>
      <c r="B80" s="16"/>
      <c r="C80" s="17"/>
      <c r="D80" s="18">
        <v>2.3</v>
      </c>
      <c r="E80" s="10"/>
      <c r="F80" s="12">
        <v>0.6</v>
      </c>
      <c r="G80" s="6">
        <f t="shared" si="3"/>
        <v>1.6999999999999997</v>
      </c>
      <c r="H80" s="13">
        <f t="shared" si="4"/>
        <v>383.3333333333333</v>
      </c>
    </row>
    <row r="81" spans="1:8" ht="12.75">
      <c r="A81" s="16" t="s">
        <v>180</v>
      </c>
      <c r="B81" s="16"/>
      <c r="C81" s="17"/>
      <c r="D81" s="18">
        <v>0</v>
      </c>
      <c r="E81" s="10"/>
      <c r="F81" s="12">
        <v>2.5</v>
      </c>
      <c r="G81" s="6">
        <f t="shared" si="3"/>
        <v>-2.5</v>
      </c>
      <c r="H81" s="13"/>
    </row>
    <row r="82" spans="1:8" ht="12.75">
      <c r="A82" s="16" t="s">
        <v>181</v>
      </c>
      <c r="B82" s="16"/>
      <c r="C82" s="17"/>
      <c r="D82" s="18">
        <v>0</v>
      </c>
      <c r="E82" s="10"/>
      <c r="F82" s="12">
        <v>0.1</v>
      </c>
      <c r="G82" s="6">
        <f t="shared" si="3"/>
        <v>-0.1</v>
      </c>
      <c r="H82" s="13"/>
    </row>
    <row r="83" spans="1:8" ht="12.75">
      <c r="A83" s="16" t="s">
        <v>182</v>
      </c>
      <c r="B83" s="16"/>
      <c r="C83" s="17"/>
      <c r="D83" s="18">
        <v>35.9</v>
      </c>
      <c r="E83" s="10"/>
      <c r="F83" s="12">
        <v>0.8</v>
      </c>
      <c r="G83" s="6">
        <f t="shared" si="3"/>
        <v>35.1</v>
      </c>
      <c r="H83" s="13">
        <f t="shared" si="4"/>
        <v>4487.5</v>
      </c>
    </row>
    <row r="84" spans="1:8" ht="12.75">
      <c r="A84" s="16" t="s">
        <v>183</v>
      </c>
      <c r="B84" s="16"/>
      <c r="C84" s="17"/>
      <c r="D84" s="18">
        <v>0</v>
      </c>
      <c r="E84" s="10"/>
      <c r="F84" s="12">
        <v>0</v>
      </c>
      <c r="G84" s="6">
        <f t="shared" si="3"/>
        <v>0</v>
      </c>
      <c r="H84" s="13"/>
    </row>
    <row r="85" spans="1:8" ht="57" customHeight="1">
      <c r="A85" s="16" t="s">
        <v>209</v>
      </c>
      <c r="B85" s="16" t="s">
        <v>210</v>
      </c>
      <c r="C85" s="17"/>
      <c r="D85" s="18"/>
      <c r="E85" s="10"/>
      <c r="F85" s="12">
        <v>-56.4</v>
      </c>
      <c r="G85" s="6">
        <f t="shared" si="3"/>
        <v>56.4</v>
      </c>
      <c r="H85" s="10"/>
    </row>
    <row r="86" spans="1:8" ht="12.75">
      <c r="A86" s="11" t="s">
        <v>96</v>
      </c>
      <c r="B86" s="7" t="s">
        <v>97</v>
      </c>
      <c r="C86" s="19">
        <f>SUM(C87+C142+C145)</f>
        <v>508015.8</v>
      </c>
      <c r="D86" s="10">
        <f>SUM(D87+D142+D145)</f>
        <v>304157.839</v>
      </c>
      <c r="E86" s="10">
        <f aca="true" t="shared" si="5" ref="E86:E149">SUM(D86*100/C86)</f>
        <v>59.871728202154344</v>
      </c>
      <c r="F86" s="10">
        <f>SUM(F87+F142+F145)</f>
        <v>248487.08000000002</v>
      </c>
      <c r="G86" s="19">
        <f t="shared" si="3"/>
        <v>55670.75899999996</v>
      </c>
      <c r="H86" s="10">
        <f>SUM(D86*100/F86)</f>
        <v>122.40388474121067</v>
      </c>
    </row>
    <row r="87" spans="1:8" ht="38.25">
      <c r="A87" s="11" t="s">
        <v>98</v>
      </c>
      <c r="B87" s="11" t="s">
        <v>99</v>
      </c>
      <c r="C87" s="20">
        <f>SUM(C88+C90+C118+C127)</f>
        <v>508239.5</v>
      </c>
      <c r="D87" s="20">
        <f>SUM(D88+D90+D118+D127)</f>
        <v>304425.34099999996</v>
      </c>
      <c r="E87" s="13">
        <f t="shared" si="5"/>
        <v>59.8980089111531</v>
      </c>
      <c r="F87" s="12">
        <f>SUM(F88+F90+F118+F127)</f>
        <v>247412.38</v>
      </c>
      <c r="G87" s="20">
        <f t="shared" si="3"/>
        <v>57012.96099999995</v>
      </c>
      <c r="H87" s="13">
        <f>SUM(D87*100/F87)</f>
        <v>123.04369773250633</v>
      </c>
    </row>
    <row r="88" spans="1:8" ht="12.75">
      <c r="A88" s="4" t="s">
        <v>100</v>
      </c>
      <c r="B88" s="7" t="s">
        <v>101</v>
      </c>
      <c r="C88" s="9">
        <f>SUM(C89)</f>
        <v>86709</v>
      </c>
      <c r="D88" s="9">
        <f>SUM(D89)</f>
        <v>57808</v>
      </c>
      <c r="E88" s="10">
        <f t="shared" si="5"/>
        <v>66.66897323230576</v>
      </c>
      <c r="F88" s="9">
        <f>SUM(F89)</f>
        <v>24840</v>
      </c>
      <c r="G88" s="9">
        <f t="shared" si="3"/>
        <v>32968</v>
      </c>
      <c r="H88" s="10">
        <f>SUM(D88*100/F88)</f>
        <v>232.72141706924316</v>
      </c>
    </row>
    <row r="89" spans="1:8" ht="38.25">
      <c r="A89" s="4" t="s">
        <v>158</v>
      </c>
      <c r="B89" s="11" t="s">
        <v>102</v>
      </c>
      <c r="C89" s="6">
        <v>86709</v>
      </c>
      <c r="D89" s="12">
        <v>57808</v>
      </c>
      <c r="E89" s="13">
        <f t="shared" si="5"/>
        <v>66.66897323230576</v>
      </c>
      <c r="F89" s="12">
        <v>24840</v>
      </c>
      <c r="G89" s="6">
        <f t="shared" si="3"/>
        <v>32968</v>
      </c>
      <c r="H89" s="13">
        <f>SUM(D89*100/F89)</f>
        <v>232.72141706924316</v>
      </c>
    </row>
    <row r="90" spans="1:8" ht="12.75">
      <c r="A90" s="4" t="s">
        <v>159</v>
      </c>
      <c r="B90" s="7" t="s">
        <v>103</v>
      </c>
      <c r="C90" s="9">
        <f>SUM(C91:C99)</f>
        <v>108559</v>
      </c>
      <c r="D90" s="19">
        <f>SUM(D91:D99)</f>
        <v>53963.341</v>
      </c>
      <c r="E90" s="10">
        <f t="shared" si="5"/>
        <v>49.70876758260485</v>
      </c>
      <c r="F90" s="9">
        <f>SUM(F91:F99)</f>
        <v>78415.1</v>
      </c>
      <c r="G90" s="9">
        <f t="shared" si="3"/>
        <v>-24451.759000000005</v>
      </c>
      <c r="H90" s="10">
        <f>SUM(D90*100/F90)</f>
        <v>68.81753769363297</v>
      </c>
    </row>
    <row r="91" spans="1:8" ht="51">
      <c r="A91" s="4" t="s">
        <v>211</v>
      </c>
      <c r="B91" s="11" t="s">
        <v>105</v>
      </c>
      <c r="C91" s="6">
        <v>1613.9</v>
      </c>
      <c r="D91" s="12"/>
      <c r="E91" s="13">
        <f t="shared" si="5"/>
        <v>0</v>
      </c>
      <c r="F91" s="12">
        <v>0</v>
      </c>
      <c r="G91" s="6">
        <f t="shared" si="3"/>
        <v>0</v>
      </c>
      <c r="H91" s="13"/>
    </row>
    <row r="92" spans="1:8" ht="89.25">
      <c r="A92" s="4" t="s">
        <v>106</v>
      </c>
      <c r="B92" s="11" t="s">
        <v>107</v>
      </c>
      <c r="C92" s="6">
        <v>3195</v>
      </c>
      <c r="D92" s="12">
        <v>2098</v>
      </c>
      <c r="E92" s="13">
        <f t="shared" si="5"/>
        <v>65.66510172143975</v>
      </c>
      <c r="F92" s="12">
        <v>1906</v>
      </c>
      <c r="G92" s="6">
        <f t="shared" si="3"/>
        <v>192</v>
      </c>
      <c r="H92" s="13">
        <f>SUM(D92*100/F92)</f>
        <v>110.07345225603358</v>
      </c>
    </row>
    <row r="93" spans="1:8" ht="63.75">
      <c r="A93" s="4" t="s">
        <v>108</v>
      </c>
      <c r="B93" s="11" t="s">
        <v>109</v>
      </c>
      <c r="C93" s="6">
        <v>18435</v>
      </c>
      <c r="D93" s="32">
        <v>6126.441</v>
      </c>
      <c r="E93" s="13">
        <f t="shared" si="5"/>
        <v>33.2326606997559</v>
      </c>
      <c r="F93" s="12">
        <v>5992.6</v>
      </c>
      <c r="G93" s="6">
        <f t="shared" si="3"/>
        <v>133.84099999999944</v>
      </c>
      <c r="H93" s="13">
        <f>SUM(D93*100/F93)</f>
        <v>102.23343790675165</v>
      </c>
    </row>
    <row r="94" spans="1:8" ht="51">
      <c r="A94" s="4" t="s">
        <v>108</v>
      </c>
      <c r="B94" s="11" t="s">
        <v>110</v>
      </c>
      <c r="C94" s="6">
        <v>8000</v>
      </c>
      <c r="D94" s="12">
        <v>0</v>
      </c>
      <c r="E94" s="13">
        <f t="shared" si="5"/>
        <v>0</v>
      </c>
      <c r="F94" s="12"/>
      <c r="G94" s="6">
        <f t="shared" si="3"/>
        <v>0</v>
      </c>
      <c r="H94" s="13"/>
    </row>
    <row r="95" spans="1:8" ht="63.75">
      <c r="A95" s="4" t="s">
        <v>111</v>
      </c>
      <c r="B95" s="11" t="s">
        <v>112</v>
      </c>
      <c r="C95" s="6">
        <v>1267.5</v>
      </c>
      <c r="D95" s="12">
        <v>1267.5</v>
      </c>
      <c r="E95" s="13">
        <f t="shared" si="5"/>
        <v>100</v>
      </c>
      <c r="F95" s="12">
        <v>5041.5</v>
      </c>
      <c r="G95" s="6">
        <f t="shared" si="3"/>
        <v>-3774</v>
      </c>
      <c r="H95" s="13">
        <f>SUM(D95*100/F95)</f>
        <v>25.141326986016068</v>
      </c>
    </row>
    <row r="96" spans="1:8" ht="63.75">
      <c r="A96" s="4" t="s">
        <v>111</v>
      </c>
      <c r="B96" s="11" t="s">
        <v>113</v>
      </c>
      <c r="C96" s="6">
        <v>1273.2</v>
      </c>
      <c r="D96" s="12">
        <v>1243</v>
      </c>
      <c r="E96" s="13">
        <f t="shared" si="5"/>
        <v>97.62802387684575</v>
      </c>
      <c r="F96" s="12">
        <v>0</v>
      </c>
      <c r="G96" s="6">
        <f t="shared" si="3"/>
        <v>1243</v>
      </c>
      <c r="H96" s="13"/>
    </row>
    <row r="97" spans="1:8" ht="102">
      <c r="A97" s="4" t="s">
        <v>246</v>
      </c>
      <c r="B97" s="16" t="s">
        <v>247</v>
      </c>
      <c r="C97" s="13">
        <v>10000</v>
      </c>
      <c r="D97" s="12">
        <v>10000</v>
      </c>
      <c r="E97" s="13">
        <f t="shared" si="5"/>
        <v>100</v>
      </c>
      <c r="F97" s="12">
        <v>50000</v>
      </c>
      <c r="G97" s="6">
        <f t="shared" si="3"/>
        <v>-40000</v>
      </c>
      <c r="H97" s="13">
        <f>SUM(D97*100/F97)</f>
        <v>20</v>
      </c>
    </row>
    <row r="98" spans="1:8" ht="63.75">
      <c r="A98" s="4" t="s">
        <v>248</v>
      </c>
      <c r="B98" s="16" t="s">
        <v>249</v>
      </c>
      <c r="C98" s="13">
        <v>2888.8</v>
      </c>
      <c r="D98" s="12">
        <v>2888.8</v>
      </c>
      <c r="E98" s="13">
        <f t="shared" si="5"/>
        <v>100</v>
      </c>
      <c r="F98" s="12">
        <v>2801.4</v>
      </c>
      <c r="G98" s="6">
        <f t="shared" si="3"/>
        <v>87.40000000000009</v>
      </c>
      <c r="H98" s="13">
        <f>SUM(D98*100/F98)</f>
        <v>103.11986863711002</v>
      </c>
    </row>
    <row r="99" spans="1:8" ht="25.5">
      <c r="A99" s="4" t="s">
        <v>114</v>
      </c>
      <c r="B99" s="7" t="s">
        <v>160</v>
      </c>
      <c r="C99" s="13">
        <f>SUM(C100:C117)</f>
        <v>61885.6</v>
      </c>
      <c r="D99" s="6">
        <f>SUM(D101:D117)</f>
        <v>30339.6</v>
      </c>
      <c r="E99" s="13">
        <f t="shared" si="5"/>
        <v>49.02529829233295</v>
      </c>
      <c r="F99" s="6">
        <f>SUM(F101:F117)</f>
        <v>12673.6</v>
      </c>
      <c r="G99" s="6">
        <f t="shared" si="3"/>
        <v>17666</v>
      </c>
      <c r="H99" s="13">
        <f>SUM(D99*100/F99)</f>
        <v>239.39212220679207</v>
      </c>
    </row>
    <row r="100" spans="1:8" ht="51">
      <c r="A100" s="4" t="s">
        <v>115</v>
      </c>
      <c r="B100" s="16" t="s">
        <v>267</v>
      </c>
      <c r="C100" s="13">
        <v>104</v>
      </c>
      <c r="D100" s="6"/>
      <c r="E100" s="13"/>
      <c r="F100" s="6"/>
      <c r="G100" s="6"/>
      <c r="H100" s="13"/>
    </row>
    <row r="101" spans="1:8" ht="38.25">
      <c r="A101" s="4" t="s">
        <v>115</v>
      </c>
      <c r="B101" s="11" t="s">
        <v>116</v>
      </c>
      <c r="C101" s="6">
        <v>60</v>
      </c>
      <c r="D101" s="12">
        <v>60</v>
      </c>
      <c r="E101" s="13">
        <f t="shared" si="5"/>
        <v>100</v>
      </c>
      <c r="F101" s="12">
        <v>0</v>
      </c>
      <c r="G101" s="6">
        <f t="shared" si="3"/>
        <v>60</v>
      </c>
      <c r="H101" s="13"/>
    </row>
    <row r="102" spans="1:8" ht="63.75">
      <c r="A102" s="4" t="s">
        <v>115</v>
      </c>
      <c r="B102" s="11" t="s">
        <v>126</v>
      </c>
      <c r="C102" s="6">
        <v>7247.7</v>
      </c>
      <c r="D102" s="12">
        <v>964.2</v>
      </c>
      <c r="E102" s="13">
        <f t="shared" si="5"/>
        <v>13.303530775280434</v>
      </c>
      <c r="F102" s="12">
        <v>0</v>
      </c>
      <c r="G102" s="6">
        <f t="shared" si="3"/>
        <v>964.2</v>
      </c>
      <c r="H102" s="13"/>
    </row>
    <row r="103" spans="1:8" ht="38.25">
      <c r="A103" s="4" t="s">
        <v>115</v>
      </c>
      <c r="B103" s="11" t="s">
        <v>128</v>
      </c>
      <c r="C103" s="6">
        <v>48.7</v>
      </c>
      <c r="D103" s="12">
        <v>48.7</v>
      </c>
      <c r="E103" s="13">
        <f t="shared" si="5"/>
        <v>100</v>
      </c>
      <c r="F103" s="12">
        <v>0</v>
      </c>
      <c r="G103" s="6">
        <f t="shared" si="3"/>
        <v>48.7</v>
      </c>
      <c r="H103" s="13"/>
    </row>
    <row r="104" spans="1:8" ht="63.75">
      <c r="A104" s="4" t="s">
        <v>115</v>
      </c>
      <c r="B104" s="16" t="s">
        <v>250</v>
      </c>
      <c r="C104" s="13">
        <v>421.2</v>
      </c>
      <c r="D104" s="13">
        <v>421.2</v>
      </c>
      <c r="E104" s="32">
        <f t="shared" si="5"/>
        <v>100</v>
      </c>
      <c r="F104" s="13"/>
      <c r="G104" s="6">
        <f t="shared" si="3"/>
        <v>421.2</v>
      </c>
      <c r="H104" s="13"/>
    </row>
    <row r="105" spans="1:8" ht="63.75">
      <c r="A105" s="4" t="s">
        <v>115</v>
      </c>
      <c r="B105" s="16" t="s">
        <v>260</v>
      </c>
      <c r="C105" s="13"/>
      <c r="D105" s="13"/>
      <c r="E105" s="32"/>
      <c r="F105" s="13">
        <v>20</v>
      </c>
      <c r="G105" s="6">
        <f t="shared" si="3"/>
        <v>-20</v>
      </c>
      <c r="H105" s="13">
        <f>SUM(D105*100/F105)</f>
        <v>0</v>
      </c>
    </row>
    <row r="106" spans="1:8" ht="68.25" customHeight="1">
      <c r="A106" s="4" t="s">
        <v>117</v>
      </c>
      <c r="B106" s="16" t="s">
        <v>268</v>
      </c>
      <c r="C106" s="13">
        <v>12874</v>
      </c>
      <c r="D106" s="13"/>
      <c r="E106" s="32"/>
      <c r="F106" s="13"/>
      <c r="G106" s="6"/>
      <c r="H106" s="13"/>
    </row>
    <row r="107" spans="1:8" ht="51">
      <c r="A107" s="4" t="s">
        <v>117</v>
      </c>
      <c r="B107" s="11" t="s">
        <v>118</v>
      </c>
      <c r="C107" s="6">
        <v>22023</v>
      </c>
      <c r="D107" s="12">
        <v>13527</v>
      </c>
      <c r="E107" s="13">
        <f t="shared" si="5"/>
        <v>61.422149570903144</v>
      </c>
      <c r="F107" s="12">
        <v>11526</v>
      </c>
      <c r="G107" s="6">
        <f t="shared" si="3"/>
        <v>2001</v>
      </c>
      <c r="H107" s="13">
        <f>SUM(D107*100/F107)</f>
        <v>117.36074960957835</v>
      </c>
    </row>
    <row r="108" spans="1:8" ht="51">
      <c r="A108" s="4" t="s">
        <v>117</v>
      </c>
      <c r="B108" s="11" t="s">
        <v>122</v>
      </c>
      <c r="C108" s="6">
        <v>2680</v>
      </c>
      <c r="D108" s="12">
        <v>2180</v>
      </c>
      <c r="E108" s="13">
        <f t="shared" si="5"/>
        <v>81.34328358208955</v>
      </c>
      <c r="F108" s="12">
        <v>0</v>
      </c>
      <c r="G108" s="6">
        <f t="shared" si="3"/>
        <v>2180</v>
      </c>
      <c r="H108" s="13"/>
    </row>
    <row r="109" spans="1:8" ht="25.5">
      <c r="A109" s="4" t="s">
        <v>117</v>
      </c>
      <c r="B109" s="11" t="s">
        <v>123</v>
      </c>
      <c r="C109" s="6">
        <v>6500</v>
      </c>
      <c r="D109" s="12">
        <v>6500</v>
      </c>
      <c r="E109" s="13">
        <f t="shared" si="5"/>
        <v>100</v>
      </c>
      <c r="F109" s="12">
        <v>0</v>
      </c>
      <c r="G109" s="6">
        <f t="shared" si="3"/>
        <v>6500</v>
      </c>
      <c r="H109" s="13"/>
    </row>
    <row r="110" spans="1:8" ht="51">
      <c r="A110" s="4" t="s">
        <v>117</v>
      </c>
      <c r="B110" s="16" t="s">
        <v>251</v>
      </c>
      <c r="C110" s="13">
        <v>3503</v>
      </c>
      <c r="D110" s="13">
        <v>3503</v>
      </c>
      <c r="E110" s="13">
        <f t="shared" si="5"/>
        <v>100</v>
      </c>
      <c r="F110" s="12">
        <v>0</v>
      </c>
      <c r="G110" s="6">
        <f t="shared" si="3"/>
        <v>3503</v>
      </c>
      <c r="H110" s="13"/>
    </row>
    <row r="111" spans="1:8" ht="51">
      <c r="A111" s="4" t="s">
        <v>121</v>
      </c>
      <c r="B111" s="16" t="s">
        <v>269</v>
      </c>
      <c r="C111" s="13">
        <v>1387</v>
      </c>
      <c r="D111" s="13"/>
      <c r="E111" s="13"/>
      <c r="F111" s="12"/>
      <c r="G111" s="6"/>
      <c r="H111" s="13"/>
    </row>
    <row r="112" spans="1:8" ht="280.5">
      <c r="A112" s="4" t="s">
        <v>121</v>
      </c>
      <c r="B112" s="11" t="s">
        <v>5</v>
      </c>
      <c r="C112" s="6">
        <v>1817</v>
      </c>
      <c r="D112" s="12">
        <v>1362.5</v>
      </c>
      <c r="E112" s="13">
        <f t="shared" si="5"/>
        <v>74.98624105668685</v>
      </c>
      <c r="F112" s="12">
        <v>1127.6</v>
      </c>
      <c r="G112" s="6">
        <f t="shared" si="3"/>
        <v>234.9000000000001</v>
      </c>
      <c r="H112" s="13">
        <f>SUM(D112*100/F112)</f>
        <v>120.83185526782547</v>
      </c>
    </row>
    <row r="113" spans="1:8" ht="114.75">
      <c r="A113" s="4" t="s">
        <v>121</v>
      </c>
      <c r="B113" s="11" t="s">
        <v>127</v>
      </c>
      <c r="C113" s="6">
        <v>200</v>
      </c>
      <c r="D113" s="12">
        <v>200</v>
      </c>
      <c r="E113" s="13">
        <f t="shared" si="5"/>
        <v>100</v>
      </c>
      <c r="F113" s="12">
        <v>0</v>
      </c>
      <c r="G113" s="6">
        <f t="shared" si="3"/>
        <v>200</v>
      </c>
      <c r="H113" s="13"/>
    </row>
    <row r="114" spans="1:8" ht="51">
      <c r="A114" s="4" t="s">
        <v>252</v>
      </c>
      <c r="B114" s="16" t="s">
        <v>270</v>
      </c>
      <c r="C114" s="13">
        <v>1276</v>
      </c>
      <c r="D114" s="12"/>
      <c r="E114" s="13"/>
      <c r="F114" s="12"/>
      <c r="G114" s="6"/>
      <c r="H114" s="13"/>
    </row>
    <row r="115" spans="1:8" ht="127.5">
      <c r="A115" s="4" t="s">
        <v>252</v>
      </c>
      <c r="B115" s="16" t="s">
        <v>253</v>
      </c>
      <c r="C115" s="13">
        <v>419</v>
      </c>
      <c r="D115" s="13">
        <v>419</v>
      </c>
      <c r="E115" s="13">
        <f>SUM(D115*100/C115)</f>
        <v>100</v>
      </c>
      <c r="F115" s="12">
        <v>0</v>
      </c>
      <c r="G115" s="6">
        <f>SUM(D115-F115)</f>
        <v>419</v>
      </c>
      <c r="H115" s="13"/>
    </row>
    <row r="116" spans="1:8" ht="63.75">
      <c r="A116" s="4" t="s">
        <v>124</v>
      </c>
      <c r="B116" s="11" t="s">
        <v>120</v>
      </c>
      <c r="C116" s="6">
        <v>507</v>
      </c>
      <c r="D116" s="12">
        <v>336</v>
      </c>
      <c r="E116" s="13">
        <f>SUM(D116*100/C116)</f>
        <v>66.27218934911242</v>
      </c>
      <c r="F116" s="12">
        <v>0</v>
      </c>
      <c r="G116" s="6">
        <f>SUM(D116-F116)</f>
        <v>336</v>
      </c>
      <c r="H116" s="13"/>
    </row>
    <row r="117" spans="1:8" ht="63.75">
      <c r="A117" s="4" t="s">
        <v>124</v>
      </c>
      <c r="B117" s="11" t="s">
        <v>125</v>
      </c>
      <c r="C117" s="6">
        <v>818</v>
      </c>
      <c r="D117" s="12">
        <v>818</v>
      </c>
      <c r="E117" s="13">
        <f t="shared" si="5"/>
        <v>100</v>
      </c>
      <c r="F117" s="12">
        <v>0</v>
      </c>
      <c r="G117" s="6">
        <f t="shared" si="3"/>
        <v>818</v>
      </c>
      <c r="H117" s="13"/>
    </row>
    <row r="118" spans="1:8" ht="12.75">
      <c r="A118" s="4" t="s">
        <v>129</v>
      </c>
      <c r="B118" s="7" t="s">
        <v>130</v>
      </c>
      <c r="C118" s="19">
        <f>SUM(C119:C126)</f>
        <v>255562</v>
      </c>
      <c r="D118" s="19">
        <f>SUM(D119:D126)</f>
        <v>166677.9</v>
      </c>
      <c r="E118" s="10">
        <f t="shared" si="5"/>
        <v>65.22014227467308</v>
      </c>
      <c r="F118" s="29">
        <f>SUM(F119:F126)</f>
        <v>135268.28</v>
      </c>
      <c r="G118" s="19">
        <f t="shared" si="3"/>
        <v>31409.619999999995</v>
      </c>
      <c r="H118" s="13">
        <f>SUM(D118*100/F118)</f>
        <v>123.22024054715563</v>
      </c>
    </row>
    <row r="119" spans="1:8" ht="89.25">
      <c r="A119" s="4" t="s">
        <v>131</v>
      </c>
      <c r="B119" s="11" t="s">
        <v>132</v>
      </c>
      <c r="C119" s="6">
        <v>10789</v>
      </c>
      <c r="D119" s="21">
        <v>9575</v>
      </c>
      <c r="E119" s="13">
        <f t="shared" si="5"/>
        <v>88.74779868384465</v>
      </c>
      <c r="F119" s="12">
        <v>8227.08</v>
      </c>
      <c r="G119" s="20">
        <f t="shared" si="3"/>
        <v>1347.92</v>
      </c>
      <c r="H119" s="13">
        <f>SUM(D119*100/F119)</f>
        <v>116.38394181167558</v>
      </c>
    </row>
    <row r="120" spans="1:8" ht="76.5">
      <c r="A120" s="4" t="s">
        <v>133</v>
      </c>
      <c r="B120" s="11" t="s">
        <v>134</v>
      </c>
      <c r="C120" s="6">
        <v>553.1</v>
      </c>
      <c r="D120" s="12"/>
      <c r="E120" s="13"/>
      <c r="F120" s="12"/>
      <c r="G120" s="6"/>
      <c r="H120" s="13"/>
    </row>
    <row r="121" spans="1:8" ht="102">
      <c r="A121" s="4" t="s">
        <v>135</v>
      </c>
      <c r="B121" s="11" t="s">
        <v>136</v>
      </c>
      <c r="C121" s="6">
        <v>3246.8</v>
      </c>
      <c r="D121" s="12">
        <v>2435.1</v>
      </c>
      <c r="E121" s="13">
        <f t="shared" si="5"/>
        <v>75</v>
      </c>
      <c r="F121" s="12">
        <v>2520.3</v>
      </c>
      <c r="G121" s="6">
        <f t="shared" si="3"/>
        <v>-85.20000000000027</v>
      </c>
      <c r="H121" s="13">
        <f>SUM(D121*100/F121)</f>
        <v>96.61945006546838</v>
      </c>
    </row>
    <row r="122" spans="1:8" ht="89.25">
      <c r="A122" s="4" t="s">
        <v>137</v>
      </c>
      <c r="B122" s="11" t="s">
        <v>138</v>
      </c>
      <c r="C122" s="6">
        <v>16084</v>
      </c>
      <c r="D122" s="21">
        <v>8899.1</v>
      </c>
      <c r="E122" s="13">
        <f t="shared" si="5"/>
        <v>55.32889828400895</v>
      </c>
      <c r="F122" s="12">
        <v>8654.7</v>
      </c>
      <c r="G122" s="20">
        <f t="shared" si="3"/>
        <v>244.39999999999964</v>
      </c>
      <c r="H122" s="13">
        <f>SUM(D122*100/F122)</f>
        <v>102.82389915306133</v>
      </c>
    </row>
    <row r="123" spans="1:8" ht="102">
      <c r="A123" s="4" t="s">
        <v>139</v>
      </c>
      <c r="B123" s="11" t="s">
        <v>140</v>
      </c>
      <c r="C123" s="6">
        <v>155</v>
      </c>
      <c r="D123" s="12">
        <v>117</v>
      </c>
      <c r="E123" s="13">
        <f t="shared" si="5"/>
        <v>75.48387096774194</v>
      </c>
      <c r="F123" s="12">
        <v>120</v>
      </c>
      <c r="G123" s="6">
        <f t="shared" si="3"/>
        <v>-3</v>
      </c>
      <c r="H123" s="13">
        <f>SUM(D123*100/F123)</f>
        <v>97.5</v>
      </c>
    </row>
    <row r="124" spans="1:8" ht="102">
      <c r="A124" s="4" t="s">
        <v>139</v>
      </c>
      <c r="B124" s="11" t="s">
        <v>141</v>
      </c>
      <c r="C124" s="6">
        <v>50156</v>
      </c>
      <c r="D124" s="21">
        <v>36723.7</v>
      </c>
      <c r="E124" s="13">
        <f t="shared" si="5"/>
        <v>73.2189568546136</v>
      </c>
      <c r="F124" s="12">
        <v>30574.2</v>
      </c>
      <c r="G124" s="13">
        <f t="shared" si="3"/>
        <v>6149.499999999996</v>
      </c>
      <c r="H124" s="13">
        <f>SUM(D124*100/F124)</f>
        <v>120.11336355489267</v>
      </c>
    </row>
    <row r="125" spans="1:8" ht="89.25">
      <c r="A125" s="4" t="s">
        <v>254</v>
      </c>
      <c r="B125" s="16" t="s">
        <v>255</v>
      </c>
      <c r="C125" s="13">
        <v>0.1</v>
      </c>
      <c r="D125" s="13"/>
      <c r="E125" s="32"/>
      <c r="F125" s="13"/>
      <c r="G125" s="33"/>
      <c r="H125" s="34"/>
    </row>
    <row r="126" spans="1:8" ht="255">
      <c r="A126" s="4" t="s">
        <v>142</v>
      </c>
      <c r="B126" s="11" t="s">
        <v>6</v>
      </c>
      <c r="C126" s="6">
        <v>174578</v>
      </c>
      <c r="D126" s="12">
        <v>108928</v>
      </c>
      <c r="E126" s="13">
        <f t="shared" si="5"/>
        <v>62.39503259288112</v>
      </c>
      <c r="F126" s="12">
        <v>85172</v>
      </c>
      <c r="G126" s="6">
        <f t="shared" si="3"/>
        <v>23756</v>
      </c>
      <c r="H126" s="13">
        <f>SUM(D126*100/F126)</f>
        <v>127.89179542572677</v>
      </c>
    </row>
    <row r="127" spans="1:8" ht="25.5">
      <c r="A127" s="4" t="s">
        <v>143</v>
      </c>
      <c r="B127" s="7" t="s">
        <v>144</v>
      </c>
      <c r="C127" s="9">
        <f>SUM(C128:C141)</f>
        <v>57409.5</v>
      </c>
      <c r="D127" s="9">
        <f>SUM(D128:D141)</f>
        <v>25976.1</v>
      </c>
      <c r="E127" s="10">
        <f t="shared" si="5"/>
        <v>45.24704099495728</v>
      </c>
      <c r="F127" s="9">
        <f>SUM(F128:F140)</f>
        <v>8889</v>
      </c>
      <c r="G127" s="9">
        <f t="shared" si="3"/>
        <v>17087.1</v>
      </c>
      <c r="H127" s="10">
        <f>SUM(D127*100/F127)</f>
        <v>292.227472156598</v>
      </c>
    </row>
    <row r="128" spans="1:8" ht="63.75">
      <c r="A128" s="4" t="s">
        <v>238</v>
      </c>
      <c r="B128" s="11" t="s">
        <v>239</v>
      </c>
      <c r="C128" s="6">
        <v>104</v>
      </c>
      <c r="D128" s="6">
        <v>104</v>
      </c>
      <c r="E128" s="13">
        <f t="shared" si="5"/>
        <v>100</v>
      </c>
      <c r="F128" s="6"/>
      <c r="G128" s="6">
        <f t="shared" si="3"/>
        <v>104</v>
      </c>
      <c r="H128" s="13"/>
    </row>
    <row r="129" spans="1:8" ht="102">
      <c r="A129" s="4" t="s">
        <v>271</v>
      </c>
      <c r="B129" s="16" t="s">
        <v>272</v>
      </c>
      <c r="C129" s="13">
        <v>31316.4</v>
      </c>
      <c r="D129" s="6"/>
      <c r="E129" s="13"/>
      <c r="F129" s="6"/>
      <c r="G129" s="6"/>
      <c r="H129" s="13"/>
    </row>
    <row r="130" spans="1:8" ht="114.75">
      <c r="A130" s="4" t="s">
        <v>240</v>
      </c>
      <c r="B130" s="11" t="s">
        <v>256</v>
      </c>
      <c r="C130" s="6">
        <v>300</v>
      </c>
      <c r="D130" s="6">
        <v>300</v>
      </c>
      <c r="E130" s="13">
        <f t="shared" si="5"/>
        <v>100</v>
      </c>
      <c r="F130" s="6">
        <v>5905</v>
      </c>
      <c r="G130" s="6">
        <f t="shared" si="3"/>
        <v>-5605</v>
      </c>
      <c r="H130" s="13">
        <f>SUM(D130*100/F130)</f>
        <v>5.080440304826419</v>
      </c>
    </row>
    <row r="131" spans="1:8" ht="76.5">
      <c r="A131" s="4" t="s">
        <v>240</v>
      </c>
      <c r="B131" s="16" t="s">
        <v>257</v>
      </c>
      <c r="C131" s="13">
        <v>493.3</v>
      </c>
      <c r="D131" s="13">
        <v>493.3</v>
      </c>
      <c r="E131" s="13">
        <f t="shared" si="5"/>
        <v>100</v>
      </c>
      <c r="F131" s="13"/>
      <c r="G131" s="6">
        <f t="shared" si="3"/>
        <v>493.3</v>
      </c>
      <c r="H131" s="13"/>
    </row>
    <row r="132" spans="1:8" ht="38.25">
      <c r="A132" s="4" t="s">
        <v>240</v>
      </c>
      <c r="B132" s="16" t="s">
        <v>262</v>
      </c>
      <c r="C132" s="13">
        <v>3625.7</v>
      </c>
      <c r="D132" s="13">
        <v>3625.7</v>
      </c>
      <c r="E132" s="13">
        <f t="shared" si="5"/>
        <v>100</v>
      </c>
      <c r="F132" s="13"/>
      <c r="G132" s="6">
        <f t="shared" si="3"/>
        <v>3625.7</v>
      </c>
      <c r="H132" s="13"/>
    </row>
    <row r="133" spans="1:8" ht="76.5">
      <c r="A133" s="4" t="s">
        <v>240</v>
      </c>
      <c r="B133" s="16" t="s">
        <v>258</v>
      </c>
      <c r="C133" s="13">
        <v>14450.8</v>
      </c>
      <c r="D133" s="13">
        <v>14450.8</v>
      </c>
      <c r="E133" s="13">
        <f t="shared" si="5"/>
        <v>100</v>
      </c>
      <c r="F133" s="13"/>
      <c r="G133" s="6">
        <f t="shared" si="3"/>
        <v>14450.8</v>
      </c>
      <c r="H133" s="13"/>
    </row>
    <row r="134" spans="1:8" ht="76.5">
      <c r="A134" s="4" t="s">
        <v>145</v>
      </c>
      <c r="B134" s="16" t="s">
        <v>259</v>
      </c>
      <c r="C134" s="13">
        <v>5607.3</v>
      </c>
      <c r="D134" s="13">
        <v>5607.3</v>
      </c>
      <c r="E134" s="13">
        <f t="shared" si="5"/>
        <v>100</v>
      </c>
      <c r="F134" s="13"/>
      <c r="G134" s="6">
        <f t="shared" si="3"/>
        <v>5607.3</v>
      </c>
      <c r="H134" s="34"/>
    </row>
    <row r="135" spans="1:8" ht="165.75">
      <c r="A135" s="4" t="s">
        <v>145</v>
      </c>
      <c r="B135" s="16" t="s">
        <v>273</v>
      </c>
      <c r="C135" s="13"/>
      <c r="D135" s="13"/>
      <c r="E135" s="13"/>
      <c r="F135" s="13">
        <v>2240</v>
      </c>
      <c r="G135" s="6">
        <f t="shared" si="3"/>
        <v>-2240</v>
      </c>
      <c r="H135" s="34"/>
    </row>
    <row r="136" spans="1:8" ht="102">
      <c r="A136" s="4" t="s">
        <v>145</v>
      </c>
      <c r="B136" s="11" t="s">
        <v>146</v>
      </c>
      <c r="C136" s="6">
        <v>367</v>
      </c>
      <c r="D136" s="12">
        <v>266</v>
      </c>
      <c r="E136" s="13">
        <f t="shared" si="5"/>
        <v>72.47956403269755</v>
      </c>
      <c r="F136" s="12">
        <v>258</v>
      </c>
      <c r="G136" s="6">
        <f t="shared" si="3"/>
        <v>8</v>
      </c>
      <c r="H136" s="13">
        <f>SUM(D136*100/F136)</f>
        <v>103.10077519379846</v>
      </c>
    </row>
    <row r="137" spans="1:8" ht="102">
      <c r="A137" s="4" t="s">
        <v>145</v>
      </c>
      <c r="B137" s="11" t="s">
        <v>202</v>
      </c>
      <c r="C137" s="6">
        <v>52</v>
      </c>
      <c r="D137" s="12">
        <v>36</v>
      </c>
      <c r="E137" s="13">
        <f>SUM(D137*100/C137)</f>
        <v>69.23076923076923</v>
      </c>
      <c r="F137" s="12">
        <v>35</v>
      </c>
      <c r="G137" s="6">
        <f>SUM(D137-F137)</f>
        <v>1</v>
      </c>
      <c r="H137" s="13">
        <f>SUM(D137*100/F137)</f>
        <v>102.85714285714286</v>
      </c>
    </row>
    <row r="138" spans="1:8" ht="76.5">
      <c r="A138" s="4" t="s">
        <v>236</v>
      </c>
      <c r="B138" s="16" t="s">
        <v>259</v>
      </c>
      <c r="C138" s="13">
        <v>500</v>
      </c>
      <c r="D138" s="13">
        <v>500</v>
      </c>
      <c r="E138" s="13">
        <f>SUM(D138*100/C138)</f>
        <v>100</v>
      </c>
      <c r="F138" s="12"/>
      <c r="G138" s="6">
        <f>SUM(D138-F138)</f>
        <v>500</v>
      </c>
      <c r="H138" s="13"/>
    </row>
    <row r="139" spans="1:8" ht="76.5">
      <c r="A139" s="4" t="s">
        <v>204</v>
      </c>
      <c r="B139" s="16" t="s">
        <v>259</v>
      </c>
      <c r="C139" s="13">
        <v>500</v>
      </c>
      <c r="D139" s="13">
        <v>500</v>
      </c>
      <c r="E139" s="13">
        <f>SUM(D139*100/C139)</f>
        <v>100</v>
      </c>
      <c r="F139" s="12"/>
      <c r="G139" s="6">
        <f>SUM(D139-F139)</f>
        <v>500</v>
      </c>
      <c r="H139" s="13"/>
    </row>
    <row r="140" spans="1:8" ht="165.75">
      <c r="A140" s="5" t="s">
        <v>204</v>
      </c>
      <c r="B140" s="16" t="s">
        <v>203</v>
      </c>
      <c r="C140" s="6"/>
      <c r="D140" s="12"/>
      <c r="E140" s="13"/>
      <c r="F140" s="12">
        <v>451</v>
      </c>
      <c r="G140" s="6">
        <f aca="true" t="shared" si="6" ref="G140:G149">SUM(D140-F140)</f>
        <v>-451</v>
      </c>
      <c r="H140" s="13">
        <f>SUM(D140*100/F140)</f>
        <v>0</v>
      </c>
    </row>
    <row r="141" spans="1:8" ht="51">
      <c r="A141" s="4" t="s">
        <v>231</v>
      </c>
      <c r="B141" s="11" t="s">
        <v>232</v>
      </c>
      <c r="C141" s="6">
        <v>93</v>
      </c>
      <c r="D141" s="12">
        <v>93</v>
      </c>
      <c r="E141" s="13">
        <f>SUM(D141*100/C141)</f>
        <v>100</v>
      </c>
      <c r="F141" s="12"/>
      <c r="G141" s="6">
        <f t="shared" si="6"/>
        <v>93</v>
      </c>
      <c r="H141" s="13"/>
    </row>
    <row r="142" spans="1:8" ht="25.5">
      <c r="A142" s="4" t="s">
        <v>147</v>
      </c>
      <c r="B142" s="7" t="s">
        <v>148</v>
      </c>
      <c r="C142" s="9">
        <f>SUM(C143:C144)</f>
        <v>392.3</v>
      </c>
      <c r="D142" s="9">
        <f>SUM(D143:D144)</f>
        <v>348.5</v>
      </c>
      <c r="E142" s="10">
        <f t="shared" si="5"/>
        <v>88.8350751975529</v>
      </c>
      <c r="F142" s="25">
        <f>SUM(F143:F144)</f>
        <v>1074.7</v>
      </c>
      <c r="G142" s="9">
        <f t="shared" si="6"/>
        <v>-726.2</v>
      </c>
      <c r="H142" s="13">
        <f>SUM(D142*100/F142)</f>
        <v>32.42765422908719</v>
      </c>
    </row>
    <row r="143" spans="1:8" ht="25.5">
      <c r="A143" s="4" t="s">
        <v>149</v>
      </c>
      <c r="B143" s="11" t="s">
        <v>148</v>
      </c>
      <c r="C143" s="6">
        <v>100</v>
      </c>
      <c r="D143" s="12">
        <v>100</v>
      </c>
      <c r="E143" s="10"/>
      <c r="F143" s="12">
        <v>907</v>
      </c>
      <c r="G143" s="9">
        <f t="shared" si="6"/>
        <v>-807</v>
      </c>
      <c r="H143" s="13">
        <f>SUM(D143*100/F143)</f>
        <v>11.025358324145534</v>
      </c>
    </row>
    <row r="144" spans="1:8" ht="25.5">
      <c r="A144" s="4" t="s">
        <v>150</v>
      </c>
      <c r="B144" s="11" t="s">
        <v>148</v>
      </c>
      <c r="C144" s="6">
        <v>292.3</v>
      </c>
      <c r="D144" s="12">
        <v>248.5</v>
      </c>
      <c r="E144" s="13">
        <f t="shared" si="5"/>
        <v>85.01539514197742</v>
      </c>
      <c r="F144" s="12">
        <v>167.7</v>
      </c>
      <c r="G144" s="6">
        <f t="shared" si="6"/>
        <v>80.80000000000001</v>
      </c>
      <c r="H144" s="13">
        <f>SUM(D144*100/F144)</f>
        <v>148.18127608825284</v>
      </c>
    </row>
    <row r="145" spans="1:8" ht="63.75">
      <c r="A145" s="4" t="s">
        <v>186</v>
      </c>
      <c r="B145" s="7" t="s">
        <v>187</v>
      </c>
      <c r="C145" s="22">
        <f>SUM(C146:C148)</f>
        <v>-616</v>
      </c>
      <c r="D145" s="22">
        <f>SUM(D146:D148)</f>
        <v>-616.002</v>
      </c>
      <c r="E145" s="10"/>
      <c r="F145" s="12"/>
      <c r="G145" s="9">
        <f t="shared" si="6"/>
        <v>-616.002</v>
      </c>
      <c r="H145" s="13"/>
    </row>
    <row r="146" spans="1:8" ht="12.75">
      <c r="A146" s="4" t="s">
        <v>233</v>
      </c>
      <c r="B146" s="11"/>
      <c r="C146" s="6">
        <v>-483.8</v>
      </c>
      <c r="D146" s="30">
        <v>-483.792</v>
      </c>
      <c r="E146" s="10"/>
      <c r="F146" s="12"/>
      <c r="G146" s="6">
        <f t="shared" si="6"/>
        <v>-483.792</v>
      </c>
      <c r="H146" s="13"/>
    </row>
    <row r="147" spans="1:8" ht="12.75">
      <c r="A147" s="4" t="s">
        <v>234</v>
      </c>
      <c r="B147" s="11"/>
      <c r="C147" s="6">
        <v>-13.9</v>
      </c>
      <c r="D147" s="30">
        <v>-13.886</v>
      </c>
      <c r="E147" s="10"/>
      <c r="F147" s="12"/>
      <c r="G147" s="13">
        <f t="shared" si="6"/>
        <v>-13.886</v>
      </c>
      <c r="H147" s="13"/>
    </row>
    <row r="148" spans="1:8" ht="12.75">
      <c r="A148" s="4" t="s">
        <v>235</v>
      </c>
      <c r="B148" s="11"/>
      <c r="C148" s="6">
        <v>-118.3</v>
      </c>
      <c r="D148" s="30">
        <v>-118.324</v>
      </c>
      <c r="E148" s="10"/>
      <c r="F148" s="12"/>
      <c r="G148" s="6">
        <f t="shared" si="6"/>
        <v>-118.324</v>
      </c>
      <c r="H148" s="13"/>
    </row>
    <row r="149" spans="1:8" ht="12.75">
      <c r="A149" s="8"/>
      <c r="B149" s="7" t="s">
        <v>151</v>
      </c>
      <c r="C149" s="28">
        <f>SUM(C5+C86)</f>
        <v>949306.8</v>
      </c>
      <c r="D149" s="28">
        <f>SUM(D86+D5)</f>
        <v>580475.439</v>
      </c>
      <c r="E149" s="10">
        <f t="shared" si="5"/>
        <v>61.14729600588555</v>
      </c>
      <c r="F149" s="22">
        <f>SUM(F86+F5)</f>
        <v>505446.87999999995</v>
      </c>
      <c r="G149" s="19">
        <f t="shared" si="6"/>
        <v>75028.55900000007</v>
      </c>
      <c r="H149" s="13">
        <f>SUM(D149*100/F149)</f>
        <v>114.84400477454724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A3" sqref="A1:H16384"/>
    </sheetView>
  </sheetViews>
  <sheetFormatPr defaultColWidth="9.00390625" defaultRowHeight="12.75"/>
  <cols>
    <col min="1" max="1" width="24.625" style="0" customWidth="1"/>
    <col min="2" max="2" width="32.875" style="0" customWidth="1"/>
    <col min="3" max="3" width="10.25390625" style="0" customWidth="1"/>
    <col min="4" max="4" width="10.375" style="0" customWidth="1"/>
    <col min="5" max="5" width="11.375" style="0" customWidth="1"/>
    <col min="6" max="6" width="10.75390625" style="0" customWidth="1"/>
    <col min="7" max="7" width="10.25390625" style="0" customWidth="1"/>
    <col min="8" max="8" width="10.875" style="0" customWidth="1"/>
  </cols>
  <sheetData>
    <row r="1" spans="1:8" ht="15.75">
      <c r="A1" s="42" t="s">
        <v>281</v>
      </c>
      <c r="B1" s="42"/>
      <c r="C1" s="42"/>
      <c r="D1" s="42"/>
      <c r="E1" s="42"/>
      <c r="F1" s="42"/>
      <c r="G1" s="42"/>
      <c r="H1" s="42"/>
    </row>
    <row r="2" spans="1:8" ht="15.75">
      <c r="A2" s="42" t="s">
        <v>282</v>
      </c>
      <c r="B2" s="42"/>
      <c r="C2" s="42"/>
      <c r="D2" s="42"/>
      <c r="E2" s="42"/>
      <c r="F2" s="42"/>
      <c r="G2" s="42"/>
      <c r="H2" s="42"/>
    </row>
    <row r="3" spans="1:8" ht="15.75">
      <c r="A3" s="39"/>
      <c r="B3" s="39"/>
      <c r="C3" s="39"/>
      <c r="D3" s="39"/>
      <c r="E3" s="39"/>
      <c r="F3" s="39"/>
      <c r="G3" s="39"/>
      <c r="H3" s="39"/>
    </row>
    <row r="4" spans="1:8" ht="12.75">
      <c r="A4" s="1"/>
      <c r="B4" s="1"/>
      <c r="C4" s="1"/>
      <c r="D4" s="2"/>
      <c r="E4" s="2"/>
      <c r="F4" s="2" t="s">
        <v>164</v>
      </c>
      <c r="G4" s="24"/>
      <c r="H4" s="24"/>
    </row>
    <row r="5" spans="1:8" ht="89.25">
      <c r="A5" s="6" t="s">
        <v>161</v>
      </c>
      <c r="B5" s="4" t="s">
        <v>162</v>
      </c>
      <c r="C5" s="6" t="s">
        <v>218</v>
      </c>
      <c r="D5" s="6" t="s">
        <v>217</v>
      </c>
      <c r="E5" s="6" t="s">
        <v>207</v>
      </c>
      <c r="F5" s="6" t="s">
        <v>219</v>
      </c>
      <c r="G5" s="6" t="s">
        <v>220</v>
      </c>
      <c r="H5" s="6" t="s">
        <v>205</v>
      </c>
    </row>
    <row r="6" spans="1:8" ht="25.5">
      <c r="A6" s="11" t="s">
        <v>7</v>
      </c>
      <c r="B6" s="31" t="s">
        <v>8</v>
      </c>
      <c r="C6" s="9">
        <f>SUM(C7+C16+C23+C28+C34+C37+C43+C45+C51+C57+C81)</f>
        <v>441291</v>
      </c>
      <c r="D6" s="9">
        <f>SUM(D7+D16+D23+D28+D34+D37+D43+D45+D51+D57+D81)</f>
        <v>364263.29999999993</v>
      </c>
      <c r="E6" s="10">
        <f aca="true" t="shared" si="0" ref="E6:E71">SUM(D6*100/C6)</f>
        <v>82.5449193389396</v>
      </c>
      <c r="F6" s="9">
        <f>SUM(F7+F16+F23+F28+F34+F37+F43+F45+F51+F57+F81+F89)</f>
        <v>336702.80000000005</v>
      </c>
      <c r="G6" s="9">
        <f aca="true" t="shared" si="1" ref="G6:G71">SUM(D6-F6)</f>
        <v>27560.499999999884</v>
      </c>
      <c r="H6" s="10">
        <f>SUM(D6*100/F6)</f>
        <v>108.18540861555053</v>
      </c>
    </row>
    <row r="7" spans="1:8" ht="12.75">
      <c r="A7" s="11" t="s">
        <v>9</v>
      </c>
      <c r="B7" s="8" t="s">
        <v>10</v>
      </c>
      <c r="C7" s="9">
        <f>SUM(C8)</f>
        <v>322074</v>
      </c>
      <c r="D7" s="9">
        <f>SUM(D8)</f>
        <v>266195.8</v>
      </c>
      <c r="E7" s="10">
        <f t="shared" si="0"/>
        <v>82.65050888926147</v>
      </c>
      <c r="F7" s="9">
        <f>SUM(F8)</f>
        <v>245506.30000000002</v>
      </c>
      <c r="G7" s="9">
        <f t="shared" si="1"/>
        <v>20689.49999999997</v>
      </c>
      <c r="H7" s="10">
        <f aca="true" t="shared" si="2" ref="H7:H80">SUM(D7*100/F7)</f>
        <v>108.4272786482465</v>
      </c>
    </row>
    <row r="8" spans="1:8" ht="12.75">
      <c r="A8" s="11" t="s">
        <v>11</v>
      </c>
      <c r="B8" s="8" t="s">
        <v>12</v>
      </c>
      <c r="C8" s="9">
        <f>SUM(C9:C15)</f>
        <v>322074</v>
      </c>
      <c r="D8" s="9">
        <f>SUM(D9:D15)</f>
        <v>266195.8</v>
      </c>
      <c r="E8" s="10">
        <f t="shared" si="0"/>
        <v>82.65050888926147</v>
      </c>
      <c r="F8" s="9">
        <f>SUM(F9:F15)</f>
        <v>245506.30000000002</v>
      </c>
      <c r="G8" s="9">
        <f t="shared" si="1"/>
        <v>20689.49999999997</v>
      </c>
      <c r="H8" s="10">
        <f t="shared" si="2"/>
        <v>108.4272786482465</v>
      </c>
    </row>
    <row r="9" spans="1:8" ht="82.5" customHeight="1">
      <c r="A9" s="11" t="s">
        <v>13</v>
      </c>
      <c r="B9" s="11" t="s">
        <v>14</v>
      </c>
      <c r="C9" s="6">
        <v>4549</v>
      </c>
      <c r="D9" s="12">
        <v>7516.5</v>
      </c>
      <c r="E9" s="13">
        <f t="shared" si="0"/>
        <v>165.23411738843703</v>
      </c>
      <c r="F9" s="12">
        <v>3239.1</v>
      </c>
      <c r="G9" s="6">
        <f t="shared" si="1"/>
        <v>4277.4</v>
      </c>
      <c r="H9" s="13">
        <f t="shared" si="2"/>
        <v>232.0552005186626</v>
      </c>
    </row>
    <row r="10" spans="1:8" ht="133.5" customHeight="1">
      <c r="A10" s="11" t="s">
        <v>15</v>
      </c>
      <c r="B10" s="11" t="s">
        <v>293</v>
      </c>
      <c r="C10" s="6">
        <v>316389</v>
      </c>
      <c r="D10" s="12">
        <v>256774.6</v>
      </c>
      <c r="E10" s="13">
        <f t="shared" si="0"/>
        <v>81.15787843445885</v>
      </c>
      <c r="F10" s="12">
        <v>241328.8</v>
      </c>
      <c r="G10" s="6">
        <f t="shared" si="1"/>
        <v>15445.800000000017</v>
      </c>
      <c r="H10" s="13">
        <f t="shared" si="2"/>
        <v>106.400313597051</v>
      </c>
    </row>
    <row r="11" spans="1:8" ht="129.75" customHeight="1">
      <c r="A11" s="11" t="s">
        <v>16</v>
      </c>
      <c r="B11" s="11" t="s">
        <v>292</v>
      </c>
      <c r="C11" s="6">
        <v>781</v>
      </c>
      <c r="D11" s="12">
        <v>733.3</v>
      </c>
      <c r="E11" s="13">
        <f t="shared" si="0"/>
        <v>93.89244558258643</v>
      </c>
      <c r="F11" s="12">
        <v>716</v>
      </c>
      <c r="G11" s="6">
        <f t="shared" si="1"/>
        <v>17.299999999999955</v>
      </c>
      <c r="H11" s="13">
        <f t="shared" si="2"/>
        <v>102.41620111731844</v>
      </c>
    </row>
    <row r="12" spans="1:8" ht="54.75" customHeight="1">
      <c r="A12" s="11" t="s">
        <v>17</v>
      </c>
      <c r="B12" s="11" t="s">
        <v>18</v>
      </c>
      <c r="C12" s="6">
        <v>107</v>
      </c>
      <c r="D12" s="12">
        <v>287.9</v>
      </c>
      <c r="E12" s="13">
        <f t="shared" si="0"/>
        <v>269.0654205607476</v>
      </c>
      <c r="F12" s="12">
        <v>100.5</v>
      </c>
      <c r="G12" s="6">
        <f t="shared" si="1"/>
        <v>187.39999999999998</v>
      </c>
      <c r="H12" s="13">
        <f t="shared" si="2"/>
        <v>286.4676616915423</v>
      </c>
    </row>
    <row r="13" spans="1:8" ht="120" customHeight="1">
      <c r="A13" s="11" t="s">
        <v>19</v>
      </c>
      <c r="B13" s="11" t="s">
        <v>224</v>
      </c>
      <c r="C13" s="6">
        <v>48</v>
      </c>
      <c r="D13" s="12">
        <v>30.5</v>
      </c>
      <c r="E13" s="13">
        <f t="shared" si="0"/>
        <v>63.541666666666664</v>
      </c>
      <c r="F13" s="12">
        <v>37.2</v>
      </c>
      <c r="G13" s="6">
        <f t="shared" si="1"/>
        <v>-6.700000000000003</v>
      </c>
      <c r="H13" s="13">
        <f t="shared" si="2"/>
        <v>81.98924731182795</v>
      </c>
    </row>
    <row r="14" spans="1:8" ht="104.25" customHeight="1">
      <c r="A14" s="11" t="s">
        <v>20</v>
      </c>
      <c r="B14" s="11" t="s">
        <v>21</v>
      </c>
      <c r="C14" s="6"/>
      <c r="D14" s="12">
        <v>0</v>
      </c>
      <c r="E14" s="13"/>
      <c r="F14" s="12"/>
      <c r="G14" s="6"/>
      <c r="H14" s="13"/>
    </row>
    <row r="15" spans="1:8" ht="78.75" customHeight="1">
      <c r="A15" s="11" t="s">
        <v>165</v>
      </c>
      <c r="B15" s="11" t="s">
        <v>166</v>
      </c>
      <c r="C15" s="6">
        <v>200</v>
      </c>
      <c r="D15" s="12">
        <v>853</v>
      </c>
      <c r="E15" s="13">
        <f t="shared" si="0"/>
        <v>426.5</v>
      </c>
      <c r="F15" s="12">
        <v>84.7</v>
      </c>
      <c r="G15" s="6">
        <f t="shared" si="1"/>
        <v>768.3</v>
      </c>
      <c r="H15" s="13"/>
    </row>
    <row r="16" spans="1:8" ht="25.5">
      <c r="A16" s="11" t="s">
        <v>22</v>
      </c>
      <c r="B16" s="7" t="s">
        <v>23</v>
      </c>
      <c r="C16" s="9">
        <f>SUM(C17+C20)</f>
        <v>16473</v>
      </c>
      <c r="D16" s="9">
        <f>SUM(D17+D20)</f>
        <v>17508.8</v>
      </c>
      <c r="E16" s="10">
        <f t="shared" si="0"/>
        <v>106.28786499119772</v>
      </c>
      <c r="F16" s="25">
        <f>SUM(F17+F20)</f>
        <v>16148.699999999999</v>
      </c>
      <c r="G16" s="9">
        <f t="shared" si="1"/>
        <v>1360.1000000000004</v>
      </c>
      <c r="H16" s="10">
        <f t="shared" si="2"/>
        <v>108.42234978667014</v>
      </c>
    </row>
    <row r="17" spans="1:8" ht="27.75" customHeight="1">
      <c r="A17" s="11" t="s">
        <v>24</v>
      </c>
      <c r="B17" s="11" t="s">
        <v>25</v>
      </c>
      <c r="C17" s="6">
        <f>SUM(C18:C19)</f>
        <v>16453</v>
      </c>
      <c r="D17" s="6">
        <f>SUM(D18:D19)</f>
        <v>17498.3</v>
      </c>
      <c r="E17" s="13">
        <f t="shared" si="0"/>
        <v>106.35324864766304</v>
      </c>
      <c r="F17" s="6">
        <f>SUM(F18:F19)</f>
        <v>16129.8</v>
      </c>
      <c r="G17" s="6">
        <f t="shared" si="1"/>
        <v>1368.5</v>
      </c>
      <c r="H17" s="13">
        <f t="shared" si="2"/>
        <v>108.48429614750339</v>
      </c>
    </row>
    <row r="18" spans="1:8" ht="27.75" customHeight="1">
      <c r="A18" s="11" t="s">
        <v>152</v>
      </c>
      <c r="B18" s="11" t="s">
        <v>25</v>
      </c>
      <c r="C18" s="6">
        <v>12253</v>
      </c>
      <c r="D18" s="12">
        <v>13435</v>
      </c>
      <c r="E18" s="13">
        <f t="shared" si="0"/>
        <v>109.64661715498245</v>
      </c>
      <c r="F18" s="12">
        <v>16129.8</v>
      </c>
      <c r="G18" s="6">
        <f t="shared" si="1"/>
        <v>-2694.7999999999993</v>
      </c>
      <c r="H18" s="13">
        <f t="shared" si="2"/>
        <v>83.29303525152203</v>
      </c>
    </row>
    <row r="19" spans="1:8" ht="54" customHeight="1">
      <c r="A19" s="11" t="s">
        <v>167</v>
      </c>
      <c r="B19" s="11" t="s">
        <v>153</v>
      </c>
      <c r="C19" s="6">
        <v>4200</v>
      </c>
      <c r="D19" s="12">
        <v>4063.3</v>
      </c>
      <c r="E19" s="13">
        <f t="shared" si="0"/>
        <v>96.7452380952381</v>
      </c>
      <c r="F19" s="12"/>
      <c r="G19" s="6">
        <f t="shared" si="1"/>
        <v>4063.3</v>
      </c>
      <c r="H19" s="13"/>
    </row>
    <row r="20" spans="1:8" ht="12.75">
      <c r="A20" s="11" t="s">
        <v>26</v>
      </c>
      <c r="B20" s="11" t="s">
        <v>27</v>
      </c>
      <c r="C20" s="6">
        <f>SUM(C21:C22)</f>
        <v>20</v>
      </c>
      <c r="D20" s="6">
        <f>SUM(D21:D22)</f>
        <v>10.5</v>
      </c>
      <c r="E20" s="13">
        <f t="shared" si="0"/>
        <v>52.5</v>
      </c>
      <c r="F20" s="6">
        <f>SUM(F21:F22)</f>
        <v>18.9</v>
      </c>
      <c r="G20" s="6">
        <f t="shared" si="1"/>
        <v>-8.399999999999999</v>
      </c>
      <c r="H20" s="13">
        <f t="shared" si="2"/>
        <v>55.55555555555556</v>
      </c>
    </row>
    <row r="21" spans="1:8" ht="12.75">
      <c r="A21" s="11" t="s">
        <v>154</v>
      </c>
      <c r="B21" s="11" t="s">
        <v>27</v>
      </c>
      <c r="C21" s="6">
        <v>10</v>
      </c>
      <c r="D21" s="12"/>
      <c r="E21" s="13">
        <f t="shared" si="0"/>
        <v>0</v>
      </c>
      <c r="F21" s="12">
        <v>0</v>
      </c>
      <c r="G21" s="6">
        <f t="shared" si="1"/>
        <v>0</v>
      </c>
      <c r="H21" s="13"/>
    </row>
    <row r="22" spans="1:8" ht="42" customHeight="1">
      <c r="A22" s="11" t="s">
        <v>155</v>
      </c>
      <c r="B22" s="11" t="s">
        <v>190</v>
      </c>
      <c r="C22" s="6">
        <v>10</v>
      </c>
      <c r="D22" s="12">
        <v>10.5</v>
      </c>
      <c r="E22" s="13">
        <f t="shared" si="0"/>
        <v>105</v>
      </c>
      <c r="F22" s="12">
        <v>18.9</v>
      </c>
      <c r="G22" s="6">
        <f t="shared" si="1"/>
        <v>-8.399999999999999</v>
      </c>
      <c r="H22" s="13">
        <f t="shared" si="2"/>
        <v>55.55555555555556</v>
      </c>
    </row>
    <row r="23" spans="1:8" ht="12.75">
      <c r="A23" s="11" t="s">
        <v>28</v>
      </c>
      <c r="B23" s="7" t="s">
        <v>29</v>
      </c>
      <c r="C23" s="9">
        <f>SUM(C24:C25)</f>
        <v>11514</v>
      </c>
      <c r="D23" s="9">
        <f>SUM(D24:D25)</f>
        <v>10662.8</v>
      </c>
      <c r="E23" s="10">
        <f t="shared" si="0"/>
        <v>92.60726072607261</v>
      </c>
      <c r="F23" s="25">
        <f>SUM(F24:F25)</f>
        <v>14236.300000000001</v>
      </c>
      <c r="G23" s="9">
        <f t="shared" si="1"/>
        <v>-3573.500000000002</v>
      </c>
      <c r="H23" s="10">
        <f t="shared" si="2"/>
        <v>74.89867451514789</v>
      </c>
    </row>
    <row r="24" spans="1:8" ht="66" customHeight="1">
      <c r="A24" s="11" t="s">
        <v>30</v>
      </c>
      <c r="B24" s="11" t="s">
        <v>31</v>
      </c>
      <c r="C24" s="6">
        <v>814</v>
      </c>
      <c r="D24" s="12">
        <v>2045.4</v>
      </c>
      <c r="E24" s="13">
        <f t="shared" si="0"/>
        <v>251.27764127764127</v>
      </c>
      <c r="F24" s="12">
        <v>4261.6</v>
      </c>
      <c r="G24" s="6">
        <f t="shared" si="1"/>
        <v>-2216.2000000000003</v>
      </c>
      <c r="H24" s="13">
        <f t="shared" si="2"/>
        <v>47.99605781865965</v>
      </c>
    </row>
    <row r="25" spans="1:8" ht="12.75">
      <c r="A25" s="11" t="s">
        <v>32</v>
      </c>
      <c r="B25" s="11" t="s">
        <v>33</v>
      </c>
      <c r="C25" s="6">
        <f>SUM(C26:C27)</f>
        <v>10700</v>
      </c>
      <c r="D25" s="6">
        <f>SUM(D26:D27)</f>
        <v>8617.4</v>
      </c>
      <c r="E25" s="13">
        <f t="shared" si="0"/>
        <v>80.53644859813085</v>
      </c>
      <c r="F25" s="12">
        <f>SUM(F26:F27)</f>
        <v>9974.7</v>
      </c>
      <c r="G25" s="6">
        <f t="shared" si="1"/>
        <v>-1357.300000000001</v>
      </c>
      <c r="H25" s="13">
        <f t="shared" si="2"/>
        <v>86.39257321022185</v>
      </c>
    </row>
    <row r="26" spans="1:8" ht="94.5" customHeight="1">
      <c r="A26" s="11" t="s">
        <v>34</v>
      </c>
      <c r="B26" s="11" t="s">
        <v>35</v>
      </c>
      <c r="C26" s="6">
        <v>2000</v>
      </c>
      <c r="D26" s="12">
        <v>1035.1</v>
      </c>
      <c r="E26" s="13">
        <f t="shared" si="0"/>
        <v>51.754999999999995</v>
      </c>
      <c r="F26" s="12">
        <v>1986.9</v>
      </c>
      <c r="G26" s="6">
        <f t="shared" si="1"/>
        <v>-951.8000000000002</v>
      </c>
      <c r="H26" s="13">
        <f t="shared" si="2"/>
        <v>52.0962303085208</v>
      </c>
    </row>
    <row r="27" spans="1:8" ht="93.75" customHeight="1">
      <c r="A27" s="11" t="s">
        <v>36</v>
      </c>
      <c r="B27" s="11" t="s">
        <v>37</v>
      </c>
      <c r="C27" s="6">
        <v>8700</v>
      </c>
      <c r="D27" s="12">
        <v>7582.3</v>
      </c>
      <c r="E27" s="13">
        <f t="shared" si="0"/>
        <v>87.15287356321839</v>
      </c>
      <c r="F27" s="12">
        <v>7987.8</v>
      </c>
      <c r="G27" s="6">
        <f t="shared" si="1"/>
        <v>-405.5</v>
      </c>
      <c r="H27" s="13">
        <f t="shared" si="2"/>
        <v>94.9235083502341</v>
      </c>
    </row>
    <row r="28" spans="1:8" ht="25.5">
      <c r="A28" s="11" t="s">
        <v>38</v>
      </c>
      <c r="B28" s="7" t="s">
        <v>39</v>
      </c>
      <c r="C28" s="9">
        <f>SUM(C29+C30+C33)</f>
        <v>11709</v>
      </c>
      <c r="D28" s="9">
        <f>SUM(D29+D30+D33)</f>
        <v>11752</v>
      </c>
      <c r="E28" s="10">
        <f t="shared" si="0"/>
        <v>100.36723887607823</v>
      </c>
      <c r="F28" s="25">
        <f>SUM(F29+F30+F33)</f>
        <v>9499.6</v>
      </c>
      <c r="G28" s="9">
        <f t="shared" si="1"/>
        <v>2252.3999999999996</v>
      </c>
      <c r="H28" s="10">
        <f t="shared" si="2"/>
        <v>123.71047201987452</v>
      </c>
    </row>
    <row r="29" spans="1:8" ht="93" customHeight="1">
      <c r="A29" s="11" t="s">
        <v>40</v>
      </c>
      <c r="B29" s="11" t="s">
        <v>41</v>
      </c>
      <c r="C29" s="6">
        <v>2550</v>
      </c>
      <c r="D29" s="12">
        <v>2995.3</v>
      </c>
      <c r="E29" s="13">
        <f t="shared" si="0"/>
        <v>117.46274509803922</v>
      </c>
      <c r="F29" s="12">
        <v>2342.6</v>
      </c>
      <c r="G29" s="6">
        <f t="shared" si="1"/>
        <v>652.7000000000003</v>
      </c>
      <c r="H29" s="13">
        <f t="shared" si="2"/>
        <v>127.86220438828653</v>
      </c>
    </row>
    <row r="30" spans="1:8" ht="133.5" customHeight="1">
      <c r="A30" s="11" t="s">
        <v>42</v>
      </c>
      <c r="B30" s="11" t="s">
        <v>280</v>
      </c>
      <c r="C30" s="6">
        <f>SUM(C31:C32)</f>
        <v>9154</v>
      </c>
      <c r="D30" s="6">
        <f>SUM(D31:D32)</f>
        <v>8756.7</v>
      </c>
      <c r="E30" s="13">
        <f t="shared" si="0"/>
        <v>95.65982084334718</v>
      </c>
      <c r="F30" s="12">
        <f>SUM(F31:F32)</f>
        <v>7154</v>
      </c>
      <c r="G30" s="6">
        <f t="shared" si="1"/>
        <v>1602.7000000000007</v>
      </c>
      <c r="H30" s="13">
        <f t="shared" si="2"/>
        <v>122.40285155157956</v>
      </c>
    </row>
    <row r="31" spans="1:8" ht="12.75">
      <c r="A31" s="11" t="s">
        <v>43</v>
      </c>
      <c r="B31" s="11"/>
      <c r="C31" s="6">
        <v>8405</v>
      </c>
      <c r="D31" s="12">
        <v>8095.3</v>
      </c>
      <c r="E31" s="13">
        <f t="shared" si="0"/>
        <v>96.31528851873884</v>
      </c>
      <c r="F31" s="12">
        <v>6596</v>
      </c>
      <c r="G31" s="6">
        <f t="shared" si="1"/>
        <v>1499.3000000000002</v>
      </c>
      <c r="H31" s="13">
        <f t="shared" si="2"/>
        <v>122.73044269254093</v>
      </c>
    </row>
    <row r="32" spans="1:8" ht="12.75">
      <c r="A32" s="11" t="s">
        <v>44</v>
      </c>
      <c r="B32" s="11"/>
      <c r="C32" s="6">
        <v>749</v>
      </c>
      <c r="D32" s="12">
        <v>661.4</v>
      </c>
      <c r="E32" s="13">
        <f t="shared" si="0"/>
        <v>88.30440587449934</v>
      </c>
      <c r="F32" s="12">
        <v>558</v>
      </c>
      <c r="G32" s="6">
        <f t="shared" si="1"/>
        <v>103.39999999999998</v>
      </c>
      <c r="H32" s="13">
        <f t="shared" si="2"/>
        <v>118.5304659498208</v>
      </c>
    </row>
    <row r="33" spans="1:8" ht="39.75" customHeight="1">
      <c r="A33" s="11" t="s">
        <v>45</v>
      </c>
      <c r="B33" s="11" t="s">
        <v>46</v>
      </c>
      <c r="C33" s="6">
        <v>5</v>
      </c>
      <c r="D33" s="12">
        <v>0</v>
      </c>
      <c r="E33" s="13">
        <f t="shared" si="0"/>
        <v>0</v>
      </c>
      <c r="F33" s="12">
        <v>3</v>
      </c>
      <c r="G33" s="6">
        <f t="shared" si="1"/>
        <v>-3</v>
      </c>
      <c r="H33" s="13"/>
    </row>
    <row r="34" spans="1:8" ht="54.75" customHeight="1">
      <c r="A34" s="16" t="s">
        <v>168</v>
      </c>
      <c r="B34" s="14" t="s">
        <v>169</v>
      </c>
      <c r="C34" s="26">
        <f>SUM(C35:C36)</f>
        <v>15</v>
      </c>
      <c r="D34" s="26">
        <f>SUM(D35:D36)</f>
        <v>36.6</v>
      </c>
      <c r="E34" s="10"/>
      <c r="F34" s="25">
        <f>SUM(F35:F36)</f>
        <v>26.400000000000002</v>
      </c>
      <c r="G34" s="9">
        <f t="shared" si="1"/>
        <v>10.2</v>
      </c>
      <c r="H34" s="10">
        <f t="shared" si="2"/>
        <v>138.63636363636363</v>
      </c>
    </row>
    <row r="35" spans="1:8" ht="27.75" customHeight="1">
      <c r="A35" s="16" t="s">
        <v>170</v>
      </c>
      <c r="B35" s="16" t="s">
        <v>171</v>
      </c>
      <c r="C35" s="12">
        <v>15</v>
      </c>
      <c r="D35" s="27">
        <v>36.9</v>
      </c>
      <c r="E35" s="10"/>
      <c r="F35" s="12">
        <v>26.3</v>
      </c>
      <c r="G35" s="6">
        <f t="shared" si="1"/>
        <v>10.599999999999998</v>
      </c>
      <c r="H35" s="13">
        <f t="shared" si="2"/>
        <v>140.3041825095057</v>
      </c>
    </row>
    <row r="36" spans="1:8" ht="93" customHeight="1">
      <c r="A36" s="16" t="s">
        <v>229</v>
      </c>
      <c r="B36" s="16" t="s">
        <v>230</v>
      </c>
      <c r="C36" s="12">
        <v>0</v>
      </c>
      <c r="D36" s="27">
        <v>-0.3</v>
      </c>
      <c r="E36" s="10"/>
      <c r="F36" s="12">
        <v>0.1</v>
      </c>
      <c r="G36" s="6">
        <f t="shared" si="1"/>
        <v>-0.4</v>
      </c>
      <c r="H36" s="13">
        <f t="shared" si="2"/>
        <v>-300</v>
      </c>
    </row>
    <row r="37" spans="1:8" ht="68.25" customHeight="1">
      <c r="A37" s="11" t="s">
        <v>47</v>
      </c>
      <c r="B37" s="7" t="s">
        <v>48</v>
      </c>
      <c r="C37" s="9">
        <f>SUM(C38:C42)</f>
        <v>14873</v>
      </c>
      <c r="D37" s="9">
        <f>SUM(D38:D42)</f>
        <v>15978.800000000001</v>
      </c>
      <c r="E37" s="10">
        <f t="shared" si="0"/>
        <v>107.43494923687219</v>
      </c>
      <c r="F37" s="25">
        <f>SUM(F38:F42)</f>
        <v>14988.5</v>
      </c>
      <c r="G37" s="9">
        <f t="shared" si="1"/>
        <v>990.3000000000011</v>
      </c>
      <c r="H37" s="10">
        <f t="shared" si="2"/>
        <v>106.60706541681957</v>
      </c>
    </row>
    <row r="38" spans="1:8" ht="105.75" customHeight="1">
      <c r="A38" s="11" t="s">
        <v>49</v>
      </c>
      <c r="B38" s="11" t="s">
        <v>225</v>
      </c>
      <c r="C38" s="6">
        <v>8583</v>
      </c>
      <c r="D38" s="12">
        <v>7394.3</v>
      </c>
      <c r="E38" s="13">
        <f t="shared" si="0"/>
        <v>86.15053011767448</v>
      </c>
      <c r="F38" s="12">
        <v>8798.3</v>
      </c>
      <c r="G38" s="6">
        <f t="shared" si="1"/>
        <v>-1403.999999999999</v>
      </c>
      <c r="H38" s="13">
        <f t="shared" si="2"/>
        <v>84.04237182182922</v>
      </c>
    </row>
    <row r="39" spans="1:8" ht="119.25" customHeight="1">
      <c r="A39" s="11" t="s">
        <v>50</v>
      </c>
      <c r="B39" s="11" t="s">
        <v>226</v>
      </c>
      <c r="C39" s="6">
        <v>6010</v>
      </c>
      <c r="D39" s="12">
        <v>8068.1</v>
      </c>
      <c r="E39" s="13">
        <f t="shared" si="0"/>
        <v>134.24459234608986</v>
      </c>
      <c r="F39" s="12">
        <v>6105.8</v>
      </c>
      <c r="G39" s="6">
        <f t="shared" si="1"/>
        <v>1962.3000000000002</v>
      </c>
      <c r="H39" s="13">
        <f t="shared" si="2"/>
        <v>132.13829473615252</v>
      </c>
    </row>
    <row r="40" spans="1:8" ht="51">
      <c r="A40" s="11" t="s">
        <v>264</v>
      </c>
      <c r="B40" s="16" t="s">
        <v>265</v>
      </c>
      <c r="C40" s="6"/>
      <c r="D40" s="12">
        <v>73.6</v>
      </c>
      <c r="E40" s="13"/>
      <c r="F40" s="12"/>
      <c r="G40" s="6">
        <f t="shared" si="1"/>
        <v>73.6</v>
      </c>
      <c r="H40" s="13"/>
    </row>
    <row r="41" spans="1:8" ht="70.5" customHeight="1">
      <c r="A41" s="11" t="s">
        <v>51</v>
      </c>
      <c r="B41" s="11" t="s">
        <v>52</v>
      </c>
      <c r="C41" s="6">
        <v>30</v>
      </c>
      <c r="D41" s="12">
        <v>38.4</v>
      </c>
      <c r="E41" s="13">
        <f t="shared" si="0"/>
        <v>128</v>
      </c>
      <c r="F41" s="12">
        <v>32.2</v>
      </c>
      <c r="G41" s="6">
        <f t="shared" si="1"/>
        <v>6.199999999999996</v>
      </c>
      <c r="H41" s="13">
        <f t="shared" si="2"/>
        <v>119.25465838509315</v>
      </c>
    </row>
    <row r="42" spans="1:8" ht="96" customHeight="1">
      <c r="A42" s="11" t="s">
        <v>53</v>
      </c>
      <c r="B42" s="11" t="s">
        <v>54</v>
      </c>
      <c r="C42" s="6">
        <v>250</v>
      </c>
      <c r="D42" s="12">
        <v>404.4</v>
      </c>
      <c r="E42" s="13">
        <f t="shared" si="0"/>
        <v>161.76</v>
      </c>
      <c r="F42" s="12">
        <v>52.2</v>
      </c>
      <c r="G42" s="6">
        <f t="shared" si="1"/>
        <v>352.2</v>
      </c>
      <c r="H42" s="13">
        <f t="shared" si="2"/>
        <v>774.7126436781609</v>
      </c>
    </row>
    <row r="43" spans="1:8" ht="25.5">
      <c r="A43" s="11" t="s">
        <v>55</v>
      </c>
      <c r="B43" s="7" t="s">
        <v>56</v>
      </c>
      <c r="C43" s="9">
        <f>SUM(C44)</f>
        <v>2017</v>
      </c>
      <c r="D43" s="9">
        <f>SUM(D44)</f>
        <v>1715.1</v>
      </c>
      <c r="E43" s="10">
        <f t="shared" si="0"/>
        <v>85.03222607833416</v>
      </c>
      <c r="F43" s="9">
        <f>SUM(F44)</f>
        <v>1406.4</v>
      </c>
      <c r="G43" s="9">
        <f t="shared" si="1"/>
        <v>308.6999999999998</v>
      </c>
      <c r="H43" s="10">
        <f t="shared" si="2"/>
        <v>121.94965870307166</v>
      </c>
    </row>
    <row r="44" spans="1:8" ht="27.75" customHeight="1">
      <c r="A44" s="11" t="s">
        <v>57</v>
      </c>
      <c r="B44" s="11" t="s">
        <v>58</v>
      </c>
      <c r="C44" s="6">
        <v>2017</v>
      </c>
      <c r="D44" s="12">
        <v>1715.1</v>
      </c>
      <c r="E44" s="13">
        <f t="shared" si="0"/>
        <v>85.03222607833416</v>
      </c>
      <c r="F44" s="12">
        <v>1406.4</v>
      </c>
      <c r="G44" s="6">
        <f t="shared" si="1"/>
        <v>308.6999999999998</v>
      </c>
      <c r="H44" s="13">
        <f t="shared" si="2"/>
        <v>121.94965870307166</v>
      </c>
    </row>
    <row r="45" spans="1:8" ht="42.75" customHeight="1">
      <c r="A45" s="11" t="s">
        <v>59</v>
      </c>
      <c r="B45" s="7" t="s">
        <v>60</v>
      </c>
      <c r="C45" s="9">
        <f>SUM(C46:C50)</f>
        <v>34919</v>
      </c>
      <c r="D45" s="9">
        <f>SUM(D46:D50)</f>
        <v>26218.899999999998</v>
      </c>
      <c r="E45" s="10">
        <f t="shared" si="0"/>
        <v>75.08491079355079</v>
      </c>
      <c r="F45" s="25">
        <f>SUM(F46:F50)</f>
        <v>21563.8</v>
      </c>
      <c r="G45" s="9">
        <f t="shared" si="1"/>
        <v>4655.0999999999985</v>
      </c>
      <c r="H45" s="10">
        <f t="shared" si="2"/>
        <v>121.58756805386805</v>
      </c>
    </row>
    <row r="46" spans="1:8" ht="40.5" customHeight="1">
      <c r="A46" s="11" t="s">
        <v>157</v>
      </c>
      <c r="B46" s="11" t="s">
        <v>61</v>
      </c>
      <c r="C46" s="6">
        <v>14</v>
      </c>
      <c r="D46" s="12">
        <v>11.3</v>
      </c>
      <c r="E46" s="13">
        <f t="shared" si="0"/>
        <v>80.71428571428571</v>
      </c>
      <c r="F46" s="12">
        <v>11.2</v>
      </c>
      <c r="G46" s="6">
        <f t="shared" si="1"/>
        <v>0.10000000000000142</v>
      </c>
      <c r="H46" s="13">
        <f t="shared" si="2"/>
        <v>100.89285714285715</v>
      </c>
    </row>
    <row r="47" spans="1:8" ht="27" customHeight="1">
      <c r="A47" s="11" t="s">
        <v>212</v>
      </c>
      <c r="B47" s="11" t="s">
        <v>213</v>
      </c>
      <c r="C47" s="6">
        <v>200</v>
      </c>
      <c r="D47" s="12">
        <v>258</v>
      </c>
      <c r="E47" s="13">
        <f t="shared" si="0"/>
        <v>129</v>
      </c>
      <c r="F47" s="12">
        <v>30.4</v>
      </c>
      <c r="G47" s="6">
        <f t="shared" si="1"/>
        <v>227.6</v>
      </c>
      <c r="H47" s="13">
        <f t="shared" si="2"/>
        <v>848.6842105263158</v>
      </c>
    </row>
    <row r="48" spans="1:8" ht="28.5" customHeight="1">
      <c r="A48" s="11" t="s">
        <v>266</v>
      </c>
      <c r="B48" s="16" t="s">
        <v>213</v>
      </c>
      <c r="C48" s="6"/>
      <c r="D48" s="12">
        <v>66.3</v>
      </c>
      <c r="E48" s="13"/>
      <c r="F48" s="12"/>
      <c r="G48" s="6">
        <f t="shared" si="1"/>
        <v>66.3</v>
      </c>
      <c r="H48" s="13"/>
    </row>
    <row r="49" spans="1:8" ht="42" customHeight="1">
      <c r="A49" s="11" t="s">
        <v>62</v>
      </c>
      <c r="B49" s="11" t="s">
        <v>63</v>
      </c>
      <c r="C49" s="6">
        <v>34705</v>
      </c>
      <c r="D49" s="12">
        <v>25836.2</v>
      </c>
      <c r="E49" s="13">
        <f t="shared" si="0"/>
        <v>74.4451808096816</v>
      </c>
      <c r="F49" s="12">
        <v>21522.2</v>
      </c>
      <c r="G49" s="6">
        <f t="shared" si="1"/>
        <v>4314</v>
      </c>
      <c r="H49" s="13">
        <f t="shared" si="2"/>
        <v>120.04441925082008</v>
      </c>
    </row>
    <row r="50" spans="1:8" ht="54" customHeight="1">
      <c r="A50" s="11" t="s">
        <v>276</v>
      </c>
      <c r="B50" s="16" t="s">
        <v>277</v>
      </c>
      <c r="C50" s="6"/>
      <c r="D50" s="12">
        <v>47.1</v>
      </c>
      <c r="E50" s="13"/>
      <c r="F50" s="12"/>
      <c r="G50" s="6"/>
      <c r="H50" s="13"/>
    </row>
    <row r="51" spans="1:8" ht="40.5" customHeight="1">
      <c r="A51" s="7" t="s">
        <v>64</v>
      </c>
      <c r="B51" s="7" t="s">
        <v>65</v>
      </c>
      <c r="C51" s="9">
        <f>SUM(C52:C56)</f>
        <v>18171</v>
      </c>
      <c r="D51" s="9">
        <f>SUM(D52:D56)</f>
        <v>5706.400000000001</v>
      </c>
      <c r="E51" s="10">
        <f t="shared" si="0"/>
        <v>31.403885311760497</v>
      </c>
      <c r="F51" s="25">
        <f>SUM(F52:F56)</f>
        <v>5267.4</v>
      </c>
      <c r="G51" s="9">
        <f t="shared" si="1"/>
        <v>439.0000000000009</v>
      </c>
      <c r="H51" s="10">
        <f t="shared" si="2"/>
        <v>108.33428256825</v>
      </c>
    </row>
    <row r="52" spans="1:8" ht="42" customHeight="1">
      <c r="A52" s="11" t="s">
        <v>191</v>
      </c>
      <c r="B52" s="11" t="s">
        <v>192</v>
      </c>
      <c r="C52" s="6">
        <v>136</v>
      </c>
      <c r="D52" s="6">
        <v>136.4</v>
      </c>
      <c r="E52" s="13"/>
      <c r="F52" s="12">
        <v>18</v>
      </c>
      <c r="G52" s="6">
        <f t="shared" si="1"/>
        <v>118.4</v>
      </c>
      <c r="H52" s="13">
        <f t="shared" si="2"/>
        <v>757.7777777777778</v>
      </c>
    </row>
    <row r="53" spans="1:8" ht="131.25" customHeight="1">
      <c r="A53" s="11" t="s">
        <v>245</v>
      </c>
      <c r="B53" s="11" t="s">
        <v>242</v>
      </c>
      <c r="C53" s="6"/>
      <c r="D53" s="6">
        <v>0.7</v>
      </c>
      <c r="E53" s="13"/>
      <c r="F53" s="12"/>
      <c r="G53" s="6">
        <f t="shared" si="1"/>
        <v>0.7</v>
      </c>
      <c r="H53" s="13"/>
    </row>
    <row r="54" spans="1:8" ht="131.25" customHeight="1">
      <c r="A54" s="11" t="s">
        <v>66</v>
      </c>
      <c r="B54" s="11" t="s">
        <v>227</v>
      </c>
      <c r="C54" s="6">
        <v>17200</v>
      </c>
      <c r="D54" s="12">
        <v>4275.8</v>
      </c>
      <c r="E54" s="13">
        <f t="shared" si="0"/>
        <v>24.859302325581396</v>
      </c>
      <c r="F54" s="12">
        <v>3903.4</v>
      </c>
      <c r="G54" s="6">
        <f t="shared" si="1"/>
        <v>372.4000000000001</v>
      </c>
      <c r="H54" s="13">
        <f t="shared" si="2"/>
        <v>109.54040067633345</v>
      </c>
    </row>
    <row r="55" spans="1:8" ht="131.25" customHeight="1">
      <c r="A55" s="11" t="s">
        <v>222</v>
      </c>
      <c r="B55" s="11" t="s">
        <v>223</v>
      </c>
      <c r="C55" s="6">
        <v>35</v>
      </c>
      <c r="D55" s="12">
        <v>289.4</v>
      </c>
      <c r="E55" s="13">
        <f t="shared" si="0"/>
        <v>826.8571428571428</v>
      </c>
      <c r="F55" s="12"/>
      <c r="G55" s="6">
        <f t="shared" si="1"/>
        <v>289.4</v>
      </c>
      <c r="H55" s="13"/>
    </row>
    <row r="56" spans="1:8" ht="66.75" customHeight="1">
      <c r="A56" s="11" t="s">
        <v>67</v>
      </c>
      <c r="B56" s="11" t="s">
        <v>68</v>
      </c>
      <c r="C56" s="6">
        <v>800</v>
      </c>
      <c r="D56" s="12">
        <v>1004.1</v>
      </c>
      <c r="E56" s="13">
        <f t="shared" si="0"/>
        <v>125.5125</v>
      </c>
      <c r="F56" s="12">
        <v>1346</v>
      </c>
      <c r="G56" s="6">
        <f t="shared" si="1"/>
        <v>-341.9</v>
      </c>
      <c r="H56" s="13">
        <f t="shared" si="2"/>
        <v>74.59881129271916</v>
      </c>
    </row>
    <row r="57" spans="1:8" ht="25.5">
      <c r="A57" s="11" t="s">
        <v>69</v>
      </c>
      <c r="B57" s="7" t="s">
        <v>70</v>
      </c>
      <c r="C57" s="9">
        <f>SUM(C58:C69)</f>
        <v>9526</v>
      </c>
      <c r="D57" s="9">
        <f>SUM(D58:D69)</f>
        <v>8505.300000000001</v>
      </c>
      <c r="E57" s="10">
        <f t="shared" si="0"/>
        <v>89.28511442368257</v>
      </c>
      <c r="F57" s="25">
        <f>SUM(F58:F69)</f>
        <v>8041.6</v>
      </c>
      <c r="G57" s="9">
        <f t="shared" si="1"/>
        <v>463.7000000000007</v>
      </c>
      <c r="H57" s="10">
        <f t="shared" si="2"/>
        <v>105.76626541981696</v>
      </c>
    </row>
    <row r="58" spans="1:8" ht="89.25">
      <c r="A58" s="11" t="s">
        <v>71</v>
      </c>
      <c r="B58" s="11" t="s">
        <v>72</v>
      </c>
      <c r="C58" s="6">
        <v>47</v>
      </c>
      <c r="D58" s="12">
        <v>86.6</v>
      </c>
      <c r="E58" s="13">
        <f t="shared" si="0"/>
        <v>184.25531914893617</v>
      </c>
      <c r="F58" s="12">
        <v>53.2</v>
      </c>
      <c r="G58" s="6">
        <f t="shared" si="1"/>
        <v>33.39999999999999</v>
      </c>
      <c r="H58" s="13">
        <f t="shared" si="2"/>
        <v>162.78195488721803</v>
      </c>
    </row>
    <row r="59" spans="1:8" ht="79.5" customHeight="1">
      <c r="A59" s="11" t="s">
        <v>73</v>
      </c>
      <c r="B59" s="11" t="s">
        <v>74</v>
      </c>
      <c r="C59" s="6">
        <v>70</v>
      </c>
      <c r="D59" s="12">
        <v>42.9</v>
      </c>
      <c r="E59" s="13">
        <f t="shared" si="0"/>
        <v>61.285714285714285</v>
      </c>
      <c r="F59" s="12">
        <v>59.1</v>
      </c>
      <c r="G59" s="6">
        <f t="shared" si="1"/>
        <v>-16.200000000000003</v>
      </c>
      <c r="H59" s="13">
        <f t="shared" si="2"/>
        <v>72.58883248730965</v>
      </c>
    </row>
    <row r="60" spans="1:8" ht="80.25" customHeight="1">
      <c r="A60" s="11" t="s">
        <v>75</v>
      </c>
      <c r="B60" s="11" t="s">
        <v>76</v>
      </c>
      <c r="C60" s="6">
        <v>47</v>
      </c>
      <c r="D60" s="12">
        <v>68</v>
      </c>
      <c r="E60" s="13">
        <f t="shared" si="0"/>
        <v>144.68085106382978</v>
      </c>
      <c r="F60" s="12">
        <v>24.7</v>
      </c>
      <c r="G60" s="6">
        <f t="shared" si="1"/>
        <v>43.3</v>
      </c>
      <c r="H60" s="13">
        <f t="shared" si="2"/>
        <v>275.30364372469637</v>
      </c>
    </row>
    <row r="61" spans="1:8" ht="94.5" customHeight="1">
      <c r="A61" s="11" t="s">
        <v>214</v>
      </c>
      <c r="B61" s="11" t="s">
        <v>228</v>
      </c>
      <c r="C61" s="6"/>
      <c r="D61" s="12">
        <v>22</v>
      </c>
      <c r="E61" s="13"/>
      <c r="F61" s="12">
        <v>6</v>
      </c>
      <c r="G61" s="6">
        <f t="shared" si="1"/>
        <v>16</v>
      </c>
      <c r="H61" s="13">
        <f t="shared" si="2"/>
        <v>366.6666666666667</v>
      </c>
    </row>
    <row r="62" spans="1:8" ht="81.75" customHeight="1">
      <c r="A62" s="11" t="s">
        <v>77</v>
      </c>
      <c r="B62" s="11" t="s">
        <v>78</v>
      </c>
      <c r="C62" s="6">
        <v>50</v>
      </c>
      <c r="D62" s="12">
        <v>8.4</v>
      </c>
      <c r="E62" s="13">
        <f t="shared" si="0"/>
        <v>16.8</v>
      </c>
      <c r="F62" s="12">
        <v>32.5</v>
      </c>
      <c r="G62" s="6">
        <f t="shared" si="1"/>
        <v>-24.1</v>
      </c>
      <c r="H62" s="13">
        <f t="shared" si="2"/>
        <v>25.846153846153847</v>
      </c>
    </row>
    <row r="63" spans="1:8" ht="81.75" customHeight="1">
      <c r="A63" s="11" t="s">
        <v>193</v>
      </c>
      <c r="B63" s="11" t="s">
        <v>78</v>
      </c>
      <c r="C63" s="6"/>
      <c r="D63" s="12">
        <v>34.5</v>
      </c>
      <c r="E63" s="13"/>
      <c r="F63" s="12">
        <v>12</v>
      </c>
      <c r="G63" s="6">
        <f t="shared" si="1"/>
        <v>22.5</v>
      </c>
      <c r="H63" s="13">
        <f t="shared" si="2"/>
        <v>287.5</v>
      </c>
    </row>
    <row r="64" spans="1:8" ht="44.25" customHeight="1">
      <c r="A64" s="11" t="s">
        <v>79</v>
      </c>
      <c r="B64" s="11" t="s">
        <v>80</v>
      </c>
      <c r="C64" s="6">
        <v>31</v>
      </c>
      <c r="D64" s="12">
        <v>27</v>
      </c>
      <c r="E64" s="13">
        <f t="shared" si="0"/>
        <v>87.09677419354838</v>
      </c>
      <c r="F64" s="12">
        <v>30.8</v>
      </c>
      <c r="G64" s="6">
        <f t="shared" si="1"/>
        <v>-3.8000000000000007</v>
      </c>
      <c r="H64" s="13">
        <f t="shared" si="2"/>
        <v>87.66233766233766</v>
      </c>
    </row>
    <row r="65" spans="1:8" ht="81" customHeight="1">
      <c r="A65" s="11" t="s">
        <v>81</v>
      </c>
      <c r="B65" s="11" t="s">
        <v>82</v>
      </c>
      <c r="C65" s="6">
        <v>460</v>
      </c>
      <c r="D65" s="12">
        <v>440.7</v>
      </c>
      <c r="E65" s="13">
        <f t="shared" si="0"/>
        <v>95.80434782608695</v>
      </c>
      <c r="F65" s="12">
        <v>411.5</v>
      </c>
      <c r="G65" s="6">
        <f t="shared" si="1"/>
        <v>29.19999999999999</v>
      </c>
      <c r="H65" s="13">
        <f t="shared" si="2"/>
        <v>107.09599027946537</v>
      </c>
    </row>
    <row r="66" spans="1:8" ht="43.5" customHeight="1">
      <c r="A66" s="11" t="s">
        <v>83</v>
      </c>
      <c r="B66" s="11" t="s">
        <v>84</v>
      </c>
      <c r="C66" s="6">
        <v>7145</v>
      </c>
      <c r="D66" s="12">
        <v>6242.1</v>
      </c>
      <c r="E66" s="13">
        <f t="shared" si="0"/>
        <v>87.36319104268719</v>
      </c>
      <c r="F66" s="12">
        <v>5604.1</v>
      </c>
      <c r="G66" s="6">
        <f t="shared" si="1"/>
        <v>638</v>
      </c>
      <c r="H66" s="13">
        <f t="shared" si="2"/>
        <v>111.38452204635891</v>
      </c>
    </row>
    <row r="67" spans="1:8" ht="68.25" customHeight="1">
      <c r="A67" s="11" t="s">
        <v>156</v>
      </c>
      <c r="B67" s="11" t="s">
        <v>85</v>
      </c>
      <c r="C67" s="6">
        <v>68</v>
      </c>
      <c r="D67" s="12">
        <v>46.4</v>
      </c>
      <c r="E67" s="13">
        <f t="shared" si="0"/>
        <v>68.23529411764706</v>
      </c>
      <c r="F67" s="12">
        <v>67.2</v>
      </c>
      <c r="G67" s="6">
        <f t="shared" si="1"/>
        <v>-20.800000000000004</v>
      </c>
      <c r="H67" s="13">
        <v>0</v>
      </c>
    </row>
    <row r="68" spans="1:8" ht="82.5" customHeight="1">
      <c r="A68" s="11" t="s">
        <v>278</v>
      </c>
      <c r="B68" s="16" t="s">
        <v>291</v>
      </c>
      <c r="C68" s="6"/>
      <c r="D68" s="12">
        <v>3</v>
      </c>
      <c r="E68" s="13"/>
      <c r="F68" s="12"/>
      <c r="G68" s="6"/>
      <c r="H68" s="13"/>
    </row>
    <row r="69" spans="1:8" ht="54" customHeight="1">
      <c r="A69" s="11" t="s">
        <v>86</v>
      </c>
      <c r="B69" s="11" t="s">
        <v>87</v>
      </c>
      <c r="C69" s="6">
        <f>SUM(C71:C80)</f>
        <v>1608</v>
      </c>
      <c r="D69" s="6">
        <f>SUM(D71:D80)</f>
        <v>1483.7</v>
      </c>
      <c r="E69" s="13">
        <f t="shared" si="0"/>
        <v>92.26990049751244</v>
      </c>
      <c r="F69" s="12">
        <f>SUM(F71:F80)</f>
        <v>1740.5</v>
      </c>
      <c r="G69" s="6">
        <f t="shared" si="1"/>
        <v>-256.79999999999995</v>
      </c>
      <c r="H69" s="13">
        <f t="shared" si="2"/>
        <v>85.24561907497845</v>
      </c>
    </row>
    <row r="70" spans="1:8" ht="12.75">
      <c r="A70" s="11"/>
      <c r="B70" s="11" t="s">
        <v>88</v>
      </c>
      <c r="C70" s="6"/>
      <c r="D70" s="12"/>
      <c r="E70" s="13"/>
      <c r="F70" s="12"/>
      <c r="G70" s="6"/>
      <c r="H70" s="13"/>
    </row>
    <row r="71" spans="1:8" ht="12.75">
      <c r="A71" s="11" t="s">
        <v>89</v>
      </c>
      <c r="B71" s="11"/>
      <c r="C71" s="6">
        <v>60</v>
      </c>
      <c r="D71" s="12">
        <v>114.5</v>
      </c>
      <c r="E71" s="13">
        <f t="shared" si="0"/>
        <v>190.83333333333334</v>
      </c>
      <c r="F71" s="12">
        <v>393.8</v>
      </c>
      <c r="G71" s="6">
        <f t="shared" si="1"/>
        <v>-279.3</v>
      </c>
      <c r="H71" s="13">
        <f t="shared" si="2"/>
        <v>29.075672930421533</v>
      </c>
    </row>
    <row r="72" spans="1:8" ht="12.75">
      <c r="A72" s="11" t="s">
        <v>90</v>
      </c>
      <c r="B72" s="11"/>
      <c r="C72" s="6">
        <v>10</v>
      </c>
      <c r="D72" s="12">
        <v>0</v>
      </c>
      <c r="E72" s="13">
        <f>SUM(D72*100/C72)</f>
        <v>0</v>
      </c>
      <c r="F72" s="12">
        <v>3</v>
      </c>
      <c r="G72" s="6">
        <f aca="true" t="shared" si="3" ref="G72:G139">SUM(D72-F72)</f>
        <v>-3</v>
      </c>
      <c r="H72" s="13"/>
    </row>
    <row r="73" spans="1:8" ht="12.75">
      <c r="A73" s="11" t="s">
        <v>91</v>
      </c>
      <c r="B73" s="11"/>
      <c r="C73" s="6">
        <v>50</v>
      </c>
      <c r="D73" s="12">
        <v>62.2</v>
      </c>
      <c r="E73" s="13">
        <f>SUM(D73*100/C73)</f>
        <v>124.4</v>
      </c>
      <c r="F73" s="12">
        <v>48.5</v>
      </c>
      <c r="G73" s="6">
        <f t="shared" si="3"/>
        <v>13.700000000000003</v>
      </c>
      <c r="H73" s="13">
        <f t="shared" si="2"/>
        <v>128.24742268041237</v>
      </c>
    </row>
    <row r="74" spans="1:8" ht="12.75">
      <c r="A74" s="11" t="s">
        <v>174</v>
      </c>
      <c r="B74" s="11"/>
      <c r="C74" s="6">
        <v>0</v>
      </c>
      <c r="D74" s="12">
        <v>13.8</v>
      </c>
      <c r="E74" s="13"/>
      <c r="F74" s="12">
        <v>0</v>
      </c>
      <c r="G74" s="6">
        <f t="shared" si="3"/>
        <v>13.8</v>
      </c>
      <c r="H74" s="13"/>
    </row>
    <row r="75" spans="1:8" ht="12.75">
      <c r="A75" s="11" t="s">
        <v>283</v>
      </c>
      <c r="B75" s="16"/>
      <c r="C75" s="6">
        <v>0</v>
      </c>
      <c r="D75" s="12">
        <v>20</v>
      </c>
      <c r="E75" s="13"/>
      <c r="F75" s="12">
        <v>0</v>
      </c>
      <c r="G75" s="6">
        <f t="shared" si="3"/>
        <v>20</v>
      </c>
      <c r="H75" s="13"/>
    </row>
    <row r="76" spans="1:8" ht="12.75">
      <c r="A76" s="11" t="s">
        <v>92</v>
      </c>
      <c r="B76" s="11"/>
      <c r="C76" s="6">
        <v>4</v>
      </c>
      <c r="D76" s="12">
        <v>2.7</v>
      </c>
      <c r="E76" s="13">
        <f>SUM(D76*100/C76)</f>
        <v>67.5</v>
      </c>
      <c r="F76" s="12">
        <v>3.8</v>
      </c>
      <c r="G76" s="6">
        <f t="shared" si="3"/>
        <v>-1.0999999999999996</v>
      </c>
      <c r="H76" s="13">
        <f t="shared" si="2"/>
        <v>71.05263157894737</v>
      </c>
    </row>
    <row r="77" spans="1:8" ht="12.75">
      <c r="A77" s="11" t="s">
        <v>93</v>
      </c>
      <c r="B77" s="11"/>
      <c r="C77" s="6">
        <v>134</v>
      </c>
      <c r="D77" s="12">
        <v>148.3</v>
      </c>
      <c r="E77" s="13">
        <f>SUM(D77*100/C77)</f>
        <v>110.67164179104479</v>
      </c>
      <c r="F77" s="12">
        <v>4.5</v>
      </c>
      <c r="G77" s="6">
        <f t="shared" si="3"/>
        <v>143.8</v>
      </c>
      <c r="H77" s="13">
        <f t="shared" si="2"/>
        <v>3295.555555555556</v>
      </c>
    </row>
    <row r="78" spans="1:8" ht="12.75">
      <c r="A78" s="11" t="s">
        <v>243</v>
      </c>
      <c r="B78" s="11"/>
      <c r="C78" s="6"/>
      <c r="D78" s="12">
        <v>0</v>
      </c>
      <c r="E78" s="13"/>
      <c r="F78" s="12"/>
      <c r="G78" s="6">
        <f t="shared" si="3"/>
        <v>0</v>
      </c>
      <c r="H78" s="13"/>
    </row>
    <row r="79" spans="1:8" ht="12.75">
      <c r="A79" s="11" t="s">
        <v>94</v>
      </c>
      <c r="B79" s="11"/>
      <c r="C79" s="6">
        <v>600</v>
      </c>
      <c r="D79" s="12">
        <v>678.9</v>
      </c>
      <c r="E79" s="13">
        <f>SUM(D79*100/C79)</f>
        <v>113.15</v>
      </c>
      <c r="F79" s="12">
        <v>574.6</v>
      </c>
      <c r="G79" s="6">
        <f t="shared" si="3"/>
        <v>104.29999999999995</v>
      </c>
      <c r="H79" s="13">
        <f t="shared" si="2"/>
        <v>118.15175774451792</v>
      </c>
    </row>
    <row r="80" spans="1:8" ht="12.75">
      <c r="A80" s="11" t="s">
        <v>95</v>
      </c>
      <c r="B80" s="11"/>
      <c r="C80" s="6">
        <v>750</v>
      </c>
      <c r="D80" s="12">
        <v>443.3</v>
      </c>
      <c r="E80" s="13">
        <f>SUM(D80*100/C80)</f>
        <v>59.10666666666667</v>
      </c>
      <c r="F80" s="12">
        <v>712.3</v>
      </c>
      <c r="G80" s="6">
        <f t="shared" si="3"/>
        <v>-268.99999999999994</v>
      </c>
      <c r="H80" s="13">
        <f t="shared" si="2"/>
        <v>62.23501333707708</v>
      </c>
    </row>
    <row r="81" spans="1:8" ht="25.5">
      <c r="A81" s="37" t="s">
        <v>175</v>
      </c>
      <c r="B81" s="38" t="s">
        <v>176</v>
      </c>
      <c r="C81" s="15">
        <f>SUM(C82)</f>
        <v>0</v>
      </c>
      <c r="D81" s="15">
        <f>SUM(D82)</f>
        <v>-17.200000000000003</v>
      </c>
      <c r="E81" s="15">
        <f>SUM(E82)</f>
        <v>0</v>
      </c>
      <c r="F81" s="15">
        <f>SUM(F82)</f>
        <v>74.2</v>
      </c>
      <c r="G81" s="35">
        <f>SUM(D81-F81)</f>
        <v>-91.4</v>
      </c>
      <c r="H81" s="36">
        <f>SUM(D81*100/F81)</f>
        <v>-23.18059299191375</v>
      </c>
    </row>
    <row r="82" spans="1:8" ht="12.75">
      <c r="A82" s="16" t="s">
        <v>177</v>
      </c>
      <c r="B82" s="16"/>
      <c r="C82" s="12">
        <f>SUM(C83:C88)</f>
        <v>0</v>
      </c>
      <c r="D82" s="12">
        <f>SUM(D83:D88)</f>
        <v>-17.200000000000003</v>
      </c>
      <c r="E82" s="12">
        <f>SUM(E83:E88)</f>
        <v>0</v>
      </c>
      <c r="F82" s="12">
        <f>SUM(F83:F88)</f>
        <v>74.2</v>
      </c>
      <c r="G82" s="6">
        <f t="shared" si="3"/>
        <v>-91.4</v>
      </c>
      <c r="H82" s="13">
        <f>SUM(D82*100/F82)</f>
        <v>-23.18059299191375</v>
      </c>
    </row>
    <row r="83" spans="1:8" ht="12.75">
      <c r="A83" s="16" t="s">
        <v>184</v>
      </c>
      <c r="B83" s="16"/>
      <c r="C83" s="17"/>
      <c r="D83" s="18">
        <v>1.2</v>
      </c>
      <c r="E83" s="10"/>
      <c r="F83" s="12">
        <v>26.7</v>
      </c>
      <c r="G83" s="6">
        <f t="shared" si="3"/>
        <v>-25.5</v>
      </c>
      <c r="H83" s="13">
        <f>SUM(D83*100/F83)</f>
        <v>4.49438202247191</v>
      </c>
    </row>
    <row r="84" spans="1:8" ht="12.75">
      <c r="A84" s="16" t="s">
        <v>179</v>
      </c>
      <c r="B84" s="16"/>
      <c r="C84" s="17"/>
      <c r="D84" s="18">
        <v>-9.8</v>
      </c>
      <c r="E84" s="10"/>
      <c r="F84" s="12">
        <v>0</v>
      </c>
      <c r="G84" s="6">
        <f t="shared" si="3"/>
        <v>-9.8</v>
      </c>
      <c r="H84" s="13"/>
    </row>
    <row r="85" spans="1:8" ht="12.75">
      <c r="A85" s="16" t="s">
        <v>180</v>
      </c>
      <c r="B85" s="16"/>
      <c r="C85" s="17"/>
      <c r="D85" s="18">
        <v>0</v>
      </c>
      <c r="E85" s="10"/>
      <c r="F85" s="12">
        <v>0</v>
      </c>
      <c r="G85" s="6">
        <f t="shared" si="3"/>
        <v>0</v>
      </c>
      <c r="H85" s="13"/>
    </row>
    <row r="86" spans="1:8" ht="12.75">
      <c r="A86" s="16" t="s">
        <v>181</v>
      </c>
      <c r="B86" s="16"/>
      <c r="C86" s="17"/>
      <c r="D86" s="18">
        <v>0</v>
      </c>
      <c r="E86" s="10"/>
      <c r="F86" s="12">
        <v>0</v>
      </c>
      <c r="G86" s="6">
        <f t="shared" si="3"/>
        <v>0</v>
      </c>
      <c r="H86" s="13"/>
    </row>
    <row r="87" spans="1:8" ht="12.75">
      <c r="A87" s="16" t="s">
        <v>182</v>
      </c>
      <c r="B87" s="16"/>
      <c r="C87" s="17"/>
      <c r="D87" s="18">
        <v>-8.6</v>
      </c>
      <c r="E87" s="10"/>
      <c r="F87" s="12">
        <v>0</v>
      </c>
      <c r="G87" s="6">
        <f t="shared" si="3"/>
        <v>-8.6</v>
      </c>
      <c r="H87" s="13"/>
    </row>
    <row r="88" spans="1:8" ht="12.75">
      <c r="A88" s="16" t="s">
        <v>183</v>
      </c>
      <c r="B88" s="16"/>
      <c r="C88" s="17"/>
      <c r="D88" s="18">
        <v>0</v>
      </c>
      <c r="E88" s="10"/>
      <c r="F88" s="12">
        <v>47.5</v>
      </c>
      <c r="G88" s="6">
        <f t="shared" si="3"/>
        <v>-47.5</v>
      </c>
      <c r="H88" s="13"/>
    </row>
    <row r="89" spans="1:8" ht="57" customHeight="1">
      <c r="A89" s="16" t="s">
        <v>209</v>
      </c>
      <c r="B89" s="16" t="s">
        <v>210</v>
      </c>
      <c r="C89" s="17"/>
      <c r="D89" s="18"/>
      <c r="E89" s="10"/>
      <c r="F89" s="12">
        <v>-56.4</v>
      </c>
      <c r="G89" s="6">
        <f t="shared" si="3"/>
        <v>56.4</v>
      </c>
      <c r="H89" s="10"/>
    </row>
    <row r="90" spans="1:8" ht="12.75">
      <c r="A90" s="11" t="s">
        <v>96</v>
      </c>
      <c r="B90" s="7" t="s">
        <v>97</v>
      </c>
      <c r="C90" s="19">
        <f>SUM(C91+C153+C156)</f>
        <v>521922.30399999995</v>
      </c>
      <c r="D90" s="10">
        <f>SUM(D91+D153+D156)</f>
        <v>436036.0980000001</v>
      </c>
      <c r="E90" s="10">
        <f aca="true" t="shared" si="4" ref="E90:E160">SUM(D90*100/C90)</f>
        <v>83.54425451034186</v>
      </c>
      <c r="F90" s="19">
        <f>SUM(F91+F153+F156)</f>
        <v>301663.58999999997</v>
      </c>
      <c r="G90" s="19">
        <f t="shared" si="3"/>
        <v>134372.50800000015</v>
      </c>
      <c r="H90" s="10">
        <f>SUM(D90*100/F90)</f>
        <v>144.5438271154965</v>
      </c>
    </row>
    <row r="91" spans="1:8" ht="42" customHeight="1">
      <c r="A91" s="11" t="s">
        <v>98</v>
      </c>
      <c r="B91" s="11" t="s">
        <v>99</v>
      </c>
      <c r="C91" s="20">
        <f>SUM(C92+C94+C123+C133)</f>
        <v>522146.00399999996</v>
      </c>
      <c r="D91" s="20">
        <f>SUM(D92+D94+D123+D133)</f>
        <v>436269.70000000007</v>
      </c>
      <c r="E91" s="13">
        <f t="shared" si="4"/>
        <v>83.55320095488084</v>
      </c>
      <c r="F91" s="21">
        <f>SUM(F92+F94+F123+F133)</f>
        <v>300397.58999999997</v>
      </c>
      <c r="G91" s="20">
        <f t="shared" si="3"/>
        <v>135872.1100000001</v>
      </c>
      <c r="H91" s="13">
        <f>SUM(D91*100/F91)</f>
        <v>145.2307590084195</v>
      </c>
    </row>
    <row r="92" spans="1:8" ht="12.75">
      <c r="A92" s="4" t="s">
        <v>100</v>
      </c>
      <c r="B92" s="7" t="s">
        <v>101</v>
      </c>
      <c r="C92" s="9">
        <f>SUM(C93)</f>
        <v>86709</v>
      </c>
      <c r="D92" s="9">
        <f>SUM(D93)</f>
        <v>72260</v>
      </c>
      <c r="E92" s="10">
        <f t="shared" si="4"/>
        <v>83.3362165403822</v>
      </c>
      <c r="F92" s="9">
        <f>SUM(F93)</f>
        <v>31379</v>
      </c>
      <c r="G92" s="9">
        <f t="shared" si="3"/>
        <v>40881</v>
      </c>
      <c r="H92" s="10">
        <f>SUM(D92*100/F92)</f>
        <v>230.2813983874566</v>
      </c>
    </row>
    <row r="93" spans="1:8" ht="39.75" customHeight="1">
      <c r="A93" s="4" t="s">
        <v>158</v>
      </c>
      <c r="B93" s="11" t="s">
        <v>102</v>
      </c>
      <c r="C93" s="6">
        <v>86709</v>
      </c>
      <c r="D93" s="12">
        <v>72260</v>
      </c>
      <c r="E93" s="13">
        <f t="shared" si="4"/>
        <v>83.3362165403822</v>
      </c>
      <c r="F93" s="12">
        <v>31379</v>
      </c>
      <c r="G93" s="6">
        <f t="shared" si="3"/>
        <v>40881</v>
      </c>
      <c r="H93" s="13">
        <f>SUM(D93*100/F93)</f>
        <v>230.2813983874566</v>
      </c>
    </row>
    <row r="94" spans="1:8" ht="12.75">
      <c r="A94" s="4" t="s">
        <v>159</v>
      </c>
      <c r="B94" s="7" t="s">
        <v>103</v>
      </c>
      <c r="C94" s="9">
        <f>SUM(C95:C104)</f>
        <v>108559</v>
      </c>
      <c r="D94" s="19">
        <f>SUM(D95:D104)</f>
        <v>83055.9</v>
      </c>
      <c r="E94" s="10">
        <f t="shared" si="4"/>
        <v>76.50761337153068</v>
      </c>
      <c r="F94" s="19">
        <f>SUM(F95:F104)</f>
        <v>88415.67</v>
      </c>
      <c r="G94" s="9">
        <f t="shared" si="3"/>
        <v>-5359.770000000004</v>
      </c>
      <c r="H94" s="10">
        <f>SUM(D94*100/F94)</f>
        <v>93.93798633206082</v>
      </c>
    </row>
    <row r="95" spans="1:8" ht="41.25" customHeight="1">
      <c r="A95" s="4" t="s">
        <v>211</v>
      </c>
      <c r="B95" s="11" t="s">
        <v>105</v>
      </c>
      <c r="C95" s="6">
        <v>1613.9</v>
      </c>
      <c r="D95" s="12">
        <v>491.4</v>
      </c>
      <c r="E95" s="13">
        <f t="shared" si="4"/>
        <v>30.447983146415513</v>
      </c>
      <c r="F95" s="12">
        <v>0</v>
      </c>
      <c r="G95" s="6">
        <f t="shared" si="3"/>
        <v>491.4</v>
      </c>
      <c r="H95" s="13"/>
    </row>
    <row r="96" spans="1:8" ht="92.25" customHeight="1">
      <c r="A96" s="4" t="s">
        <v>106</v>
      </c>
      <c r="B96" s="11" t="s">
        <v>107</v>
      </c>
      <c r="C96" s="6">
        <v>3195</v>
      </c>
      <c r="D96" s="12">
        <v>2618</v>
      </c>
      <c r="E96" s="13">
        <f t="shared" si="4"/>
        <v>81.94053208137716</v>
      </c>
      <c r="F96" s="12">
        <v>2366</v>
      </c>
      <c r="G96" s="6">
        <f t="shared" si="3"/>
        <v>252</v>
      </c>
      <c r="H96" s="13">
        <f>SUM(D96*100/F96)</f>
        <v>110.6508875739645</v>
      </c>
    </row>
    <row r="97" spans="1:8" ht="57.75" customHeight="1">
      <c r="A97" s="4" t="s">
        <v>108</v>
      </c>
      <c r="B97" s="11" t="s">
        <v>109</v>
      </c>
      <c r="C97" s="6">
        <v>18435</v>
      </c>
      <c r="D97" s="32">
        <v>13336.2</v>
      </c>
      <c r="E97" s="13">
        <f t="shared" si="4"/>
        <v>72.34174125305127</v>
      </c>
      <c r="F97" s="12">
        <v>5992.6</v>
      </c>
      <c r="G97" s="6">
        <f t="shared" si="3"/>
        <v>7343.6</v>
      </c>
      <c r="H97" s="13">
        <f>SUM(D97*100/F97)</f>
        <v>222.54447151486832</v>
      </c>
    </row>
    <row r="98" spans="1:8" ht="55.5" customHeight="1">
      <c r="A98" s="4" t="s">
        <v>108</v>
      </c>
      <c r="B98" s="11" t="s">
        <v>110</v>
      </c>
      <c r="C98" s="6">
        <v>8000</v>
      </c>
      <c r="D98" s="12">
        <v>0</v>
      </c>
      <c r="E98" s="13">
        <f t="shared" si="4"/>
        <v>0</v>
      </c>
      <c r="F98" s="12">
        <v>0</v>
      </c>
      <c r="G98" s="6">
        <f t="shared" si="3"/>
        <v>0</v>
      </c>
      <c r="H98" s="13" t="e">
        <f>SUM(D98*100/F98)</f>
        <v>#DIV/0!</v>
      </c>
    </row>
    <row r="99" spans="1:8" ht="66" customHeight="1">
      <c r="A99" s="4" t="s">
        <v>111</v>
      </c>
      <c r="B99" s="11" t="s">
        <v>112</v>
      </c>
      <c r="C99" s="6">
        <v>1267.5</v>
      </c>
      <c r="D99" s="12">
        <v>1267.5</v>
      </c>
      <c r="E99" s="13">
        <f t="shared" si="4"/>
        <v>100</v>
      </c>
      <c r="F99" s="12">
        <v>5041.5</v>
      </c>
      <c r="G99" s="6">
        <f t="shared" si="3"/>
        <v>-3774</v>
      </c>
      <c r="H99" s="13">
        <f>SUM(D99*100/F99)</f>
        <v>25.141326986016068</v>
      </c>
    </row>
    <row r="100" spans="1:8" ht="69" customHeight="1">
      <c r="A100" s="4" t="s">
        <v>111</v>
      </c>
      <c r="B100" s="11" t="s">
        <v>113</v>
      </c>
      <c r="C100" s="6">
        <v>1273.2</v>
      </c>
      <c r="D100" s="12">
        <v>1243</v>
      </c>
      <c r="E100" s="13">
        <f t="shared" si="4"/>
        <v>97.62802387684575</v>
      </c>
      <c r="F100" s="12">
        <v>0</v>
      </c>
      <c r="G100" s="6">
        <f t="shared" si="3"/>
        <v>1243</v>
      </c>
      <c r="H100" s="13"/>
    </row>
    <row r="101" spans="1:8" ht="107.25" customHeight="1">
      <c r="A101" s="4" t="s">
        <v>246</v>
      </c>
      <c r="B101" s="16" t="s">
        <v>247</v>
      </c>
      <c r="C101" s="13">
        <v>10000</v>
      </c>
      <c r="D101" s="12">
        <v>10000</v>
      </c>
      <c r="E101" s="13">
        <f t="shared" si="4"/>
        <v>100</v>
      </c>
      <c r="F101" s="12">
        <v>50000</v>
      </c>
      <c r="G101" s="6">
        <f t="shared" si="3"/>
        <v>-40000</v>
      </c>
      <c r="H101" s="13">
        <f>SUM(D101*100/F101)</f>
        <v>20</v>
      </c>
    </row>
    <row r="102" spans="1:8" ht="66.75" customHeight="1">
      <c r="A102" s="4" t="s">
        <v>248</v>
      </c>
      <c r="B102" s="16" t="s">
        <v>249</v>
      </c>
      <c r="C102" s="13">
        <v>2888.8</v>
      </c>
      <c r="D102" s="12">
        <v>2888.7</v>
      </c>
      <c r="E102" s="13">
        <f t="shared" si="4"/>
        <v>99.9965383550263</v>
      </c>
      <c r="F102" s="12">
        <v>2801.4</v>
      </c>
      <c r="G102" s="6">
        <f t="shared" si="3"/>
        <v>87.29999999999973</v>
      </c>
      <c r="H102" s="13">
        <f>SUM(D102*100/F102)</f>
        <v>103.11629899336046</v>
      </c>
    </row>
    <row r="103" spans="1:8" ht="41.25" customHeight="1">
      <c r="A103" s="4" t="s">
        <v>284</v>
      </c>
      <c r="B103" s="16" t="s">
        <v>285</v>
      </c>
      <c r="C103" s="13"/>
      <c r="D103" s="12"/>
      <c r="E103" s="13"/>
      <c r="F103" s="12">
        <v>1648.37</v>
      </c>
      <c r="G103" s="6"/>
      <c r="H103" s="13"/>
    </row>
    <row r="104" spans="1:8" ht="30" customHeight="1">
      <c r="A104" s="4" t="s">
        <v>114</v>
      </c>
      <c r="B104" s="7" t="s">
        <v>160</v>
      </c>
      <c r="C104" s="13">
        <f>SUM(C105:C122)</f>
        <v>61885.6</v>
      </c>
      <c r="D104" s="13">
        <f>SUM(D105:D122)</f>
        <v>51211.1</v>
      </c>
      <c r="E104" s="13">
        <f t="shared" si="4"/>
        <v>82.75123776775212</v>
      </c>
      <c r="F104" s="6">
        <f>SUM(F106:F122)</f>
        <v>20565.8</v>
      </c>
      <c r="G104" s="6">
        <f t="shared" si="3"/>
        <v>30645.3</v>
      </c>
      <c r="H104" s="13">
        <f>SUM(D104*100/F104)</f>
        <v>249.0109793929728</v>
      </c>
    </row>
    <row r="105" spans="1:8" ht="55.5" customHeight="1">
      <c r="A105" s="4" t="s">
        <v>115</v>
      </c>
      <c r="B105" s="16" t="s">
        <v>267</v>
      </c>
      <c r="C105" s="13">
        <v>104</v>
      </c>
      <c r="D105" s="6">
        <v>104</v>
      </c>
      <c r="E105" s="13">
        <f t="shared" si="4"/>
        <v>100</v>
      </c>
      <c r="F105" s="6"/>
      <c r="G105" s="6">
        <f t="shared" si="3"/>
        <v>104</v>
      </c>
      <c r="H105" s="13"/>
    </row>
    <row r="106" spans="1:8" ht="45" customHeight="1">
      <c r="A106" s="4" t="s">
        <v>115</v>
      </c>
      <c r="B106" s="11" t="s">
        <v>116</v>
      </c>
      <c r="C106" s="6">
        <v>60</v>
      </c>
      <c r="D106" s="12">
        <v>60</v>
      </c>
      <c r="E106" s="13">
        <f t="shared" si="4"/>
        <v>100</v>
      </c>
      <c r="F106" s="12">
        <v>0</v>
      </c>
      <c r="G106" s="6">
        <f t="shared" si="3"/>
        <v>60</v>
      </c>
      <c r="H106" s="13"/>
    </row>
    <row r="107" spans="1:8" ht="67.5" customHeight="1">
      <c r="A107" s="4" t="s">
        <v>115</v>
      </c>
      <c r="B107" s="11" t="s">
        <v>126</v>
      </c>
      <c r="C107" s="6">
        <v>7247.7</v>
      </c>
      <c r="D107" s="12">
        <v>964.2</v>
      </c>
      <c r="E107" s="13">
        <f t="shared" si="4"/>
        <v>13.303530775280434</v>
      </c>
      <c r="F107" s="12">
        <v>0</v>
      </c>
      <c r="G107" s="6">
        <f t="shared" si="3"/>
        <v>964.2</v>
      </c>
      <c r="H107" s="13"/>
    </row>
    <row r="108" spans="1:8" ht="42" customHeight="1">
      <c r="A108" s="4" t="s">
        <v>115</v>
      </c>
      <c r="B108" s="11" t="s">
        <v>128</v>
      </c>
      <c r="C108" s="6">
        <v>48.7</v>
      </c>
      <c r="D108" s="12">
        <v>48.7</v>
      </c>
      <c r="E108" s="13">
        <f t="shared" si="4"/>
        <v>100</v>
      </c>
      <c r="F108" s="12">
        <v>0</v>
      </c>
      <c r="G108" s="6">
        <f t="shared" si="3"/>
        <v>48.7</v>
      </c>
      <c r="H108" s="13"/>
    </row>
    <row r="109" spans="1:8" ht="68.25" customHeight="1">
      <c r="A109" s="4" t="s">
        <v>115</v>
      </c>
      <c r="B109" s="16" t="s">
        <v>250</v>
      </c>
      <c r="C109" s="13">
        <v>421.2</v>
      </c>
      <c r="D109" s="13">
        <v>421.2</v>
      </c>
      <c r="E109" s="32">
        <f t="shared" si="4"/>
        <v>100</v>
      </c>
      <c r="F109" s="13"/>
      <c r="G109" s="6">
        <f t="shared" si="3"/>
        <v>421.2</v>
      </c>
      <c r="H109" s="13"/>
    </row>
    <row r="110" spans="1:8" ht="55.5" customHeight="1">
      <c r="A110" s="4" t="s">
        <v>115</v>
      </c>
      <c r="B110" s="16" t="s">
        <v>260</v>
      </c>
      <c r="C110" s="13"/>
      <c r="D110" s="13"/>
      <c r="E110" s="32"/>
      <c r="F110" s="13">
        <v>20</v>
      </c>
      <c r="G110" s="6">
        <f t="shared" si="3"/>
        <v>-20</v>
      </c>
      <c r="H110" s="13">
        <f>SUM(D110*100/F110)</f>
        <v>0</v>
      </c>
    </row>
    <row r="111" spans="1:8" ht="69.75" customHeight="1">
      <c r="A111" s="4" t="s">
        <v>117</v>
      </c>
      <c r="B111" s="16" t="s">
        <v>268</v>
      </c>
      <c r="C111" s="13">
        <v>12874</v>
      </c>
      <c r="D111" s="13">
        <v>12874</v>
      </c>
      <c r="E111" s="32"/>
      <c r="F111" s="13"/>
      <c r="G111" s="6"/>
      <c r="H111" s="13"/>
    </row>
    <row r="112" spans="1:8" ht="55.5" customHeight="1">
      <c r="A112" s="4" t="s">
        <v>117</v>
      </c>
      <c r="B112" s="11" t="s">
        <v>118</v>
      </c>
      <c r="C112" s="6">
        <v>22023</v>
      </c>
      <c r="D112" s="12">
        <v>17721</v>
      </c>
      <c r="E112" s="13">
        <f t="shared" si="4"/>
        <v>80.46587658357173</v>
      </c>
      <c r="F112" s="12">
        <v>15725</v>
      </c>
      <c r="G112" s="6">
        <f t="shared" si="3"/>
        <v>1996</v>
      </c>
      <c r="H112" s="13">
        <f>SUM(D112*100/F112)</f>
        <v>112.69316375198729</v>
      </c>
    </row>
    <row r="113" spans="1:8" ht="55.5" customHeight="1">
      <c r="A113" s="4" t="s">
        <v>117</v>
      </c>
      <c r="B113" s="11" t="s">
        <v>122</v>
      </c>
      <c r="C113" s="6">
        <v>2680</v>
      </c>
      <c r="D113" s="12">
        <v>2680</v>
      </c>
      <c r="E113" s="13">
        <f t="shared" si="4"/>
        <v>100</v>
      </c>
      <c r="F113" s="12">
        <v>0</v>
      </c>
      <c r="G113" s="6">
        <f t="shared" si="3"/>
        <v>2680</v>
      </c>
      <c r="H113" s="13"/>
    </row>
    <row r="114" spans="1:8" ht="32.25" customHeight="1">
      <c r="A114" s="4" t="s">
        <v>117</v>
      </c>
      <c r="B114" s="11" t="s">
        <v>123</v>
      </c>
      <c r="C114" s="6">
        <v>6500</v>
      </c>
      <c r="D114" s="12">
        <v>6500</v>
      </c>
      <c r="E114" s="13">
        <f t="shared" si="4"/>
        <v>100</v>
      </c>
      <c r="F114" s="12">
        <v>0</v>
      </c>
      <c r="G114" s="6">
        <f t="shared" si="3"/>
        <v>6500</v>
      </c>
      <c r="H114" s="13"/>
    </row>
    <row r="115" spans="1:8" ht="54.75" customHeight="1">
      <c r="A115" s="4" t="s">
        <v>117</v>
      </c>
      <c r="B115" s="16" t="s">
        <v>251</v>
      </c>
      <c r="C115" s="13">
        <v>3503</v>
      </c>
      <c r="D115" s="13">
        <v>3503</v>
      </c>
      <c r="E115" s="13">
        <f t="shared" si="4"/>
        <v>100</v>
      </c>
      <c r="F115" s="12">
        <v>3415</v>
      </c>
      <c r="G115" s="6">
        <f t="shared" si="3"/>
        <v>88</v>
      </c>
      <c r="H115" s="13">
        <f>SUM(D115*100/F115)</f>
        <v>102.57686676427525</v>
      </c>
    </row>
    <row r="116" spans="1:8" ht="41.25" customHeight="1">
      <c r="A116" s="4" t="s">
        <v>121</v>
      </c>
      <c r="B116" s="16" t="s">
        <v>269</v>
      </c>
      <c r="C116" s="13">
        <v>1387</v>
      </c>
      <c r="D116" s="13">
        <v>1387</v>
      </c>
      <c r="E116" s="13">
        <f t="shared" si="4"/>
        <v>100</v>
      </c>
      <c r="F116" s="12"/>
      <c r="G116" s="6"/>
      <c r="H116" s="13"/>
    </row>
    <row r="117" spans="1:8" ht="273" customHeight="1">
      <c r="A117" s="4" t="s">
        <v>121</v>
      </c>
      <c r="B117" s="11" t="s">
        <v>5</v>
      </c>
      <c r="C117" s="6">
        <v>1817</v>
      </c>
      <c r="D117" s="12">
        <v>1817</v>
      </c>
      <c r="E117" s="13">
        <f t="shared" si="4"/>
        <v>100</v>
      </c>
      <c r="F117" s="12">
        <v>1405.8</v>
      </c>
      <c r="G117" s="6">
        <f t="shared" si="3"/>
        <v>411.20000000000005</v>
      </c>
      <c r="H117" s="13">
        <f>SUM(D117*100/F117)</f>
        <v>129.25024896855882</v>
      </c>
    </row>
    <row r="118" spans="1:8" ht="120.75" customHeight="1">
      <c r="A118" s="4" t="s">
        <v>121</v>
      </c>
      <c r="B118" s="11" t="s">
        <v>127</v>
      </c>
      <c r="C118" s="6">
        <v>200</v>
      </c>
      <c r="D118" s="12">
        <v>200</v>
      </c>
      <c r="E118" s="13">
        <f t="shared" si="4"/>
        <v>100</v>
      </c>
      <c r="F118" s="12">
        <v>0</v>
      </c>
      <c r="G118" s="6">
        <f t="shared" si="3"/>
        <v>200</v>
      </c>
      <c r="H118" s="13"/>
    </row>
    <row r="119" spans="1:8" ht="44.25" customHeight="1">
      <c r="A119" s="4" t="s">
        <v>252</v>
      </c>
      <c r="B119" s="16" t="s">
        <v>270</v>
      </c>
      <c r="C119" s="13">
        <v>1276</v>
      </c>
      <c r="D119" s="12">
        <v>1276</v>
      </c>
      <c r="E119" s="13">
        <f t="shared" si="4"/>
        <v>100</v>
      </c>
      <c r="F119" s="12"/>
      <c r="G119" s="6"/>
      <c r="H119" s="13"/>
    </row>
    <row r="120" spans="1:8" ht="132.75" customHeight="1">
      <c r="A120" s="4" t="s">
        <v>252</v>
      </c>
      <c r="B120" s="16" t="s">
        <v>253</v>
      </c>
      <c r="C120" s="13">
        <v>419</v>
      </c>
      <c r="D120" s="13">
        <v>419</v>
      </c>
      <c r="E120" s="13">
        <f>SUM(D120*100/C120)</f>
        <v>100</v>
      </c>
      <c r="F120" s="12">
        <v>0</v>
      </c>
      <c r="G120" s="6">
        <f>SUM(D120-F120)</f>
        <v>419</v>
      </c>
      <c r="H120" s="13"/>
    </row>
    <row r="121" spans="1:8" ht="67.5" customHeight="1">
      <c r="A121" s="4" t="s">
        <v>124</v>
      </c>
      <c r="B121" s="11" t="s">
        <v>120</v>
      </c>
      <c r="C121" s="6">
        <v>507</v>
      </c>
      <c r="D121" s="12">
        <v>418</v>
      </c>
      <c r="E121" s="13">
        <f>SUM(D121*100/C121)</f>
        <v>82.44575936883629</v>
      </c>
      <c r="F121" s="12">
        <v>0</v>
      </c>
      <c r="G121" s="6">
        <f>SUM(D121-F121)</f>
        <v>418</v>
      </c>
      <c r="H121" s="13"/>
    </row>
    <row r="122" spans="1:8" ht="66.75" customHeight="1">
      <c r="A122" s="4" t="s">
        <v>124</v>
      </c>
      <c r="B122" s="11" t="s">
        <v>125</v>
      </c>
      <c r="C122" s="6">
        <v>818</v>
      </c>
      <c r="D122" s="12">
        <v>818</v>
      </c>
      <c r="E122" s="13">
        <f t="shared" si="4"/>
        <v>100</v>
      </c>
      <c r="F122" s="12">
        <v>0</v>
      </c>
      <c r="G122" s="6">
        <f t="shared" si="3"/>
        <v>818</v>
      </c>
      <c r="H122" s="13"/>
    </row>
    <row r="123" spans="1:8" ht="12.75">
      <c r="A123" s="4" t="s">
        <v>129</v>
      </c>
      <c r="B123" s="7" t="s">
        <v>130</v>
      </c>
      <c r="C123" s="19">
        <f>SUM(C124:C132)</f>
        <v>255813.6</v>
      </c>
      <c r="D123" s="19">
        <f>SUM(D124:D132)</f>
        <v>209889.40000000002</v>
      </c>
      <c r="E123" s="10">
        <f t="shared" si="4"/>
        <v>82.04778792057968</v>
      </c>
      <c r="F123" s="19">
        <f>SUM(F124:F132)</f>
        <v>167178.41999999998</v>
      </c>
      <c r="G123" s="19">
        <f t="shared" si="3"/>
        <v>42710.98000000004</v>
      </c>
      <c r="H123" s="13">
        <f>SUM(D123*100/F123)</f>
        <v>125.54814191927406</v>
      </c>
    </row>
    <row r="124" spans="1:8" ht="94.5" customHeight="1">
      <c r="A124" s="4" t="s">
        <v>131</v>
      </c>
      <c r="B124" s="11" t="s">
        <v>132</v>
      </c>
      <c r="C124" s="6">
        <v>10966</v>
      </c>
      <c r="D124" s="21">
        <v>10966</v>
      </c>
      <c r="E124" s="13">
        <f t="shared" si="4"/>
        <v>100</v>
      </c>
      <c r="F124" s="12">
        <v>9304.05</v>
      </c>
      <c r="G124" s="20">
        <f t="shared" si="3"/>
        <v>1661.9500000000007</v>
      </c>
      <c r="H124" s="13">
        <f>SUM(D124*100/F124)</f>
        <v>117.86265121103176</v>
      </c>
    </row>
    <row r="125" spans="1:8" ht="80.25" customHeight="1">
      <c r="A125" s="4" t="s">
        <v>133</v>
      </c>
      <c r="B125" s="11" t="s">
        <v>134</v>
      </c>
      <c r="C125" s="6">
        <v>553.1</v>
      </c>
      <c r="D125" s="12"/>
      <c r="E125" s="13"/>
      <c r="F125" s="12">
        <v>66.5</v>
      </c>
      <c r="G125" s="6"/>
      <c r="H125" s="13"/>
    </row>
    <row r="126" spans="1:8" ht="94.5" customHeight="1">
      <c r="A126" s="4" t="s">
        <v>135</v>
      </c>
      <c r="B126" s="11" t="s">
        <v>136</v>
      </c>
      <c r="C126" s="6">
        <v>3246.8</v>
      </c>
      <c r="D126" s="12">
        <v>2435.1</v>
      </c>
      <c r="E126" s="13">
        <f t="shared" si="4"/>
        <v>75</v>
      </c>
      <c r="F126" s="12">
        <v>2520.3</v>
      </c>
      <c r="G126" s="6">
        <f t="shared" si="3"/>
        <v>-85.20000000000027</v>
      </c>
      <c r="H126" s="13">
        <f>SUM(D126*100/F126)</f>
        <v>96.61945006546838</v>
      </c>
    </row>
    <row r="127" spans="1:8" ht="93" customHeight="1">
      <c r="A127" s="4" t="s">
        <v>137</v>
      </c>
      <c r="B127" s="11" t="s">
        <v>138</v>
      </c>
      <c r="C127" s="6">
        <v>16084</v>
      </c>
      <c r="D127" s="21">
        <v>10309.11</v>
      </c>
      <c r="E127" s="13">
        <f t="shared" si="4"/>
        <v>64.09543645859239</v>
      </c>
      <c r="F127" s="12">
        <v>9907.7</v>
      </c>
      <c r="G127" s="20">
        <f t="shared" si="3"/>
        <v>401.40999999999985</v>
      </c>
      <c r="H127" s="13">
        <f>SUM(D127*100/F127)</f>
        <v>104.05149530163408</v>
      </c>
    </row>
    <row r="128" spans="1:8" ht="106.5" customHeight="1">
      <c r="A128" s="4" t="s">
        <v>139</v>
      </c>
      <c r="B128" s="11" t="s">
        <v>140</v>
      </c>
      <c r="C128" s="6">
        <v>155</v>
      </c>
      <c r="D128" s="12">
        <v>155</v>
      </c>
      <c r="E128" s="13">
        <f t="shared" si="4"/>
        <v>100</v>
      </c>
      <c r="F128" s="12">
        <v>161</v>
      </c>
      <c r="G128" s="6">
        <f t="shared" si="3"/>
        <v>-6</v>
      </c>
      <c r="H128" s="13">
        <f>SUM(D128*100/F128)</f>
        <v>96.27329192546584</v>
      </c>
    </row>
    <row r="129" spans="1:8" ht="106.5" customHeight="1">
      <c r="A129" s="4" t="s">
        <v>139</v>
      </c>
      <c r="B129" s="11" t="s">
        <v>141</v>
      </c>
      <c r="C129" s="6">
        <v>50156</v>
      </c>
      <c r="D129" s="21">
        <v>45062.49</v>
      </c>
      <c r="E129" s="13">
        <f t="shared" si="4"/>
        <v>89.84466464630353</v>
      </c>
      <c r="F129" s="12">
        <v>34640.87</v>
      </c>
      <c r="G129" s="13">
        <f t="shared" si="3"/>
        <v>10421.619999999995</v>
      </c>
      <c r="H129" s="13">
        <f>SUM(D129*100/F129)</f>
        <v>130.0847524903387</v>
      </c>
    </row>
    <row r="130" spans="1:8" ht="93" customHeight="1">
      <c r="A130" s="4" t="s">
        <v>139</v>
      </c>
      <c r="B130" s="16" t="s">
        <v>255</v>
      </c>
      <c r="C130" s="13">
        <v>0.1</v>
      </c>
      <c r="D130" s="13">
        <v>0.1</v>
      </c>
      <c r="E130" s="32">
        <f t="shared" si="4"/>
        <v>100</v>
      </c>
      <c r="F130" s="13"/>
      <c r="G130" s="33"/>
      <c r="H130" s="34"/>
    </row>
    <row r="131" spans="1:8" ht="67.5" customHeight="1">
      <c r="A131" s="4" t="s">
        <v>139</v>
      </c>
      <c r="B131" s="16" t="s">
        <v>274</v>
      </c>
      <c r="C131" s="13">
        <v>74.6</v>
      </c>
      <c r="D131" s="13">
        <v>74.6</v>
      </c>
      <c r="E131" s="32"/>
      <c r="F131" s="13"/>
      <c r="G131" s="33"/>
      <c r="H131" s="34"/>
    </row>
    <row r="132" spans="1:8" ht="247.5" customHeight="1">
      <c r="A132" s="4" t="s">
        <v>142</v>
      </c>
      <c r="B132" s="11" t="s">
        <v>6</v>
      </c>
      <c r="C132" s="6">
        <v>174578</v>
      </c>
      <c r="D132" s="12">
        <v>140887</v>
      </c>
      <c r="E132" s="13">
        <f t="shared" si="4"/>
        <v>80.70146295638625</v>
      </c>
      <c r="F132" s="12">
        <v>110578</v>
      </c>
      <c r="G132" s="6">
        <f t="shared" si="3"/>
        <v>30309</v>
      </c>
      <c r="H132" s="13">
        <f>SUM(D132*100/F132)</f>
        <v>127.4096113150898</v>
      </c>
    </row>
    <row r="133" spans="1:8" ht="25.5">
      <c r="A133" s="4" t="s">
        <v>143</v>
      </c>
      <c r="B133" s="7" t="s">
        <v>144</v>
      </c>
      <c r="C133" s="9">
        <f>SUM(C134:C152)</f>
        <v>71064.404</v>
      </c>
      <c r="D133" s="9">
        <f>SUM(D134:D152)</f>
        <v>71064.4</v>
      </c>
      <c r="E133" s="10">
        <f t="shared" si="4"/>
        <v>99.99999437130296</v>
      </c>
      <c r="F133" s="9">
        <f>SUM(F134:F152)</f>
        <v>13424.5</v>
      </c>
      <c r="G133" s="9">
        <f t="shared" si="3"/>
        <v>57639.899999999994</v>
      </c>
      <c r="H133" s="13">
        <f>SUM(D133*100/F133)</f>
        <v>529.3634772244776</v>
      </c>
    </row>
    <row r="134" spans="1:8" ht="67.5" customHeight="1">
      <c r="A134" s="4" t="s">
        <v>238</v>
      </c>
      <c r="B134" s="11" t="s">
        <v>239</v>
      </c>
      <c r="C134" s="6">
        <v>104</v>
      </c>
      <c r="D134" s="6">
        <v>104</v>
      </c>
      <c r="E134" s="13">
        <f t="shared" si="4"/>
        <v>100</v>
      </c>
      <c r="F134" s="6">
        <v>104</v>
      </c>
      <c r="G134" s="6">
        <f t="shared" si="3"/>
        <v>0</v>
      </c>
      <c r="H134" s="13">
        <f>SUM(D134*100/F134)</f>
        <v>100</v>
      </c>
    </row>
    <row r="135" spans="1:8" ht="108" customHeight="1">
      <c r="A135" s="4" t="s">
        <v>271</v>
      </c>
      <c r="B135" s="16" t="s">
        <v>272</v>
      </c>
      <c r="C135" s="13">
        <v>31316.4</v>
      </c>
      <c r="D135" s="6">
        <v>31316.4</v>
      </c>
      <c r="E135" s="13">
        <f t="shared" si="4"/>
        <v>100</v>
      </c>
      <c r="F135" s="6"/>
      <c r="G135" s="6">
        <f t="shared" si="3"/>
        <v>31316.4</v>
      </c>
      <c r="H135" s="13"/>
    </row>
    <row r="136" spans="1:8" ht="40.5" customHeight="1">
      <c r="A136" s="4" t="s">
        <v>240</v>
      </c>
      <c r="B136" s="16" t="s">
        <v>279</v>
      </c>
      <c r="C136" s="13"/>
      <c r="D136" s="6"/>
      <c r="E136" s="13"/>
      <c r="F136" s="6">
        <v>3020</v>
      </c>
      <c r="G136" s="6"/>
      <c r="H136" s="13"/>
    </row>
    <row r="137" spans="1:8" ht="108" customHeight="1">
      <c r="A137" s="4" t="s">
        <v>240</v>
      </c>
      <c r="B137" s="11" t="s">
        <v>256</v>
      </c>
      <c r="C137" s="6">
        <v>300</v>
      </c>
      <c r="D137" s="6">
        <v>300</v>
      </c>
      <c r="E137" s="13">
        <f t="shared" si="4"/>
        <v>100</v>
      </c>
      <c r="F137" s="6">
        <v>5905</v>
      </c>
      <c r="G137" s="6">
        <f t="shared" si="3"/>
        <v>-5605</v>
      </c>
      <c r="H137" s="13">
        <f>SUM(D137*100/F137)</f>
        <v>5.080440304826419</v>
      </c>
    </row>
    <row r="138" spans="1:8" ht="81" customHeight="1">
      <c r="A138" s="4" t="s">
        <v>240</v>
      </c>
      <c r="B138" s="16" t="s">
        <v>257</v>
      </c>
      <c r="C138" s="13">
        <v>493.3</v>
      </c>
      <c r="D138" s="13">
        <v>493.3</v>
      </c>
      <c r="E138" s="13">
        <f t="shared" si="4"/>
        <v>100</v>
      </c>
      <c r="F138" s="13"/>
      <c r="G138" s="6">
        <f t="shared" si="3"/>
        <v>493.3</v>
      </c>
      <c r="H138" s="13"/>
    </row>
    <row r="139" spans="1:8" ht="39.75" customHeight="1">
      <c r="A139" s="4" t="s">
        <v>240</v>
      </c>
      <c r="B139" s="16" t="s">
        <v>262</v>
      </c>
      <c r="C139" s="13">
        <v>3625.7</v>
      </c>
      <c r="D139" s="13">
        <v>3625.7</v>
      </c>
      <c r="E139" s="13">
        <f t="shared" si="4"/>
        <v>100</v>
      </c>
      <c r="F139" s="13"/>
      <c r="G139" s="6">
        <f t="shared" si="3"/>
        <v>3625.7</v>
      </c>
      <c r="H139" s="13"/>
    </row>
    <row r="140" spans="1:8" ht="81.75" customHeight="1">
      <c r="A140" s="4" t="s">
        <v>240</v>
      </c>
      <c r="B140" s="16" t="s">
        <v>258</v>
      </c>
      <c r="C140" s="13">
        <v>14450.8</v>
      </c>
      <c r="D140" s="13">
        <v>14450.8</v>
      </c>
      <c r="E140" s="13">
        <f t="shared" si="4"/>
        <v>100</v>
      </c>
      <c r="F140" s="13"/>
      <c r="G140" s="6">
        <f aca="true" t="shared" si="5" ref="G140:G149">SUM(D140-F140)</f>
        <v>14450.8</v>
      </c>
      <c r="H140" s="13"/>
    </row>
    <row r="141" spans="1:8" ht="80.25" customHeight="1">
      <c r="A141" s="4" t="s">
        <v>240</v>
      </c>
      <c r="B141" s="16" t="s">
        <v>275</v>
      </c>
      <c r="C141" s="13">
        <v>13654.904</v>
      </c>
      <c r="D141" s="13">
        <v>13654.9</v>
      </c>
      <c r="E141" s="13">
        <f t="shared" si="4"/>
        <v>99.99997070649489</v>
      </c>
      <c r="F141" s="13"/>
      <c r="G141" s="6">
        <f t="shared" si="5"/>
        <v>13654.9</v>
      </c>
      <c r="H141" s="13"/>
    </row>
    <row r="142" spans="1:8" ht="68.25" customHeight="1">
      <c r="A142" s="4" t="s">
        <v>145</v>
      </c>
      <c r="B142" s="16" t="s">
        <v>259</v>
      </c>
      <c r="C142" s="13">
        <v>5607.3</v>
      </c>
      <c r="D142" s="13">
        <v>5607.3</v>
      </c>
      <c r="E142" s="13">
        <f t="shared" si="4"/>
        <v>100</v>
      </c>
      <c r="F142" s="13"/>
      <c r="G142" s="6">
        <f t="shared" si="5"/>
        <v>5607.3</v>
      </c>
      <c r="H142" s="34"/>
    </row>
    <row r="143" spans="1:8" ht="158.25" customHeight="1">
      <c r="A143" s="4" t="s">
        <v>145</v>
      </c>
      <c r="B143" s="16" t="s">
        <v>273</v>
      </c>
      <c r="C143" s="13"/>
      <c r="D143" s="13"/>
      <c r="E143" s="13"/>
      <c r="F143" s="13">
        <v>2240</v>
      </c>
      <c r="G143" s="6">
        <f t="shared" si="5"/>
        <v>-2240</v>
      </c>
      <c r="H143" s="34"/>
    </row>
    <row r="144" spans="1:8" ht="105" customHeight="1">
      <c r="A144" s="4" t="s">
        <v>145</v>
      </c>
      <c r="B144" s="11" t="s">
        <v>146</v>
      </c>
      <c r="C144" s="6">
        <v>367</v>
      </c>
      <c r="D144" s="12">
        <v>367</v>
      </c>
      <c r="E144" s="13">
        <f t="shared" si="4"/>
        <v>100</v>
      </c>
      <c r="F144" s="12">
        <v>358</v>
      </c>
      <c r="G144" s="6">
        <f t="shared" si="5"/>
        <v>9</v>
      </c>
      <c r="H144" s="13">
        <f>SUM(D144*100/F144)</f>
        <v>102.51396648044692</v>
      </c>
    </row>
    <row r="145" spans="1:8" ht="149.25" customHeight="1">
      <c r="A145" s="4" t="s">
        <v>145</v>
      </c>
      <c r="B145" s="11" t="s">
        <v>290</v>
      </c>
      <c r="C145" s="6">
        <v>52</v>
      </c>
      <c r="D145" s="12">
        <v>52</v>
      </c>
      <c r="E145" s="13">
        <f>SUM(D145*100/C145)</f>
        <v>100</v>
      </c>
      <c r="F145" s="12">
        <v>45</v>
      </c>
      <c r="G145" s="6">
        <f t="shared" si="5"/>
        <v>7</v>
      </c>
      <c r="H145" s="13">
        <f>SUM(D145*100/F145)</f>
        <v>115.55555555555556</v>
      </c>
    </row>
    <row r="146" spans="1:8" ht="102">
      <c r="A146" s="4" t="s">
        <v>145</v>
      </c>
      <c r="B146" s="11" t="s">
        <v>288</v>
      </c>
      <c r="C146" s="6"/>
      <c r="D146" s="12"/>
      <c r="E146" s="13"/>
      <c r="F146" s="12">
        <v>500</v>
      </c>
      <c r="G146" s="6"/>
      <c r="H146" s="13"/>
    </row>
    <row r="147" spans="1:8" ht="66.75" customHeight="1">
      <c r="A147" s="4" t="s">
        <v>287</v>
      </c>
      <c r="B147" s="11" t="s">
        <v>286</v>
      </c>
      <c r="C147" s="6"/>
      <c r="D147" s="12"/>
      <c r="E147" s="13"/>
      <c r="F147" s="12">
        <v>400</v>
      </c>
      <c r="G147" s="6"/>
      <c r="H147" s="13"/>
    </row>
    <row r="148" spans="1:8" ht="71.25" customHeight="1">
      <c r="A148" s="4" t="s">
        <v>236</v>
      </c>
      <c r="B148" s="16" t="s">
        <v>259</v>
      </c>
      <c r="C148" s="13">
        <v>500</v>
      </c>
      <c r="D148" s="13">
        <v>500</v>
      </c>
      <c r="E148" s="13">
        <f>SUM(D148*100/C148)</f>
        <v>100</v>
      </c>
      <c r="F148" s="12"/>
      <c r="G148" s="6">
        <f t="shared" si="5"/>
        <v>500</v>
      </c>
      <c r="H148" s="13"/>
    </row>
    <row r="149" spans="1:8" ht="76.5">
      <c r="A149" s="4" t="s">
        <v>204</v>
      </c>
      <c r="B149" s="16" t="s">
        <v>259</v>
      </c>
      <c r="C149" s="13">
        <v>500</v>
      </c>
      <c r="D149" s="13">
        <v>500</v>
      </c>
      <c r="E149" s="13">
        <f>SUM(D149*100/C149)</f>
        <v>100</v>
      </c>
      <c r="F149" s="12"/>
      <c r="G149" s="6">
        <f t="shared" si="5"/>
        <v>500</v>
      </c>
      <c r="H149" s="13"/>
    </row>
    <row r="150" spans="1:8" ht="55.5" customHeight="1">
      <c r="A150" s="5" t="s">
        <v>204</v>
      </c>
      <c r="B150" s="16" t="s">
        <v>289</v>
      </c>
      <c r="C150" s="13"/>
      <c r="D150" s="13"/>
      <c r="E150" s="13"/>
      <c r="F150" s="12">
        <v>247.5</v>
      </c>
      <c r="G150" s="6"/>
      <c r="H150" s="13"/>
    </row>
    <row r="151" spans="1:8" ht="159.75" customHeight="1">
      <c r="A151" s="5" t="s">
        <v>204</v>
      </c>
      <c r="B151" s="16" t="s">
        <v>203</v>
      </c>
      <c r="C151" s="6"/>
      <c r="D151" s="12"/>
      <c r="E151" s="13"/>
      <c r="F151" s="12">
        <v>605</v>
      </c>
      <c r="G151" s="6">
        <f aca="true" t="shared" si="6" ref="G151:G160">SUM(D151-F151)</f>
        <v>-605</v>
      </c>
      <c r="H151" s="13">
        <f>SUM(D151*100/F151)</f>
        <v>0</v>
      </c>
    </row>
    <row r="152" spans="1:8" ht="54" customHeight="1">
      <c r="A152" s="4" t="s">
        <v>231</v>
      </c>
      <c r="B152" s="11" t="s">
        <v>232</v>
      </c>
      <c r="C152" s="6">
        <v>93</v>
      </c>
      <c r="D152" s="12">
        <v>93</v>
      </c>
      <c r="E152" s="13">
        <f>SUM(D152*100/C152)</f>
        <v>100</v>
      </c>
      <c r="F152" s="12"/>
      <c r="G152" s="6">
        <f t="shared" si="6"/>
        <v>93</v>
      </c>
      <c r="H152" s="13"/>
    </row>
    <row r="153" spans="1:8" ht="29.25" customHeight="1">
      <c r="A153" s="4" t="s">
        <v>147</v>
      </c>
      <c r="B153" s="7" t="s">
        <v>148</v>
      </c>
      <c r="C153" s="9">
        <f>SUM(C154:C155)</f>
        <v>392.3</v>
      </c>
      <c r="D153" s="9">
        <f>SUM(D154:D155)</f>
        <v>382.4</v>
      </c>
      <c r="E153" s="10">
        <f t="shared" si="4"/>
        <v>97.4764211062962</v>
      </c>
      <c r="F153" s="25">
        <f>SUM(F154:F155)</f>
        <v>1266</v>
      </c>
      <c r="G153" s="9">
        <f t="shared" si="6"/>
        <v>-883.6</v>
      </c>
      <c r="H153" s="13">
        <f>SUM(D153*100/F153)</f>
        <v>30.205371248025276</v>
      </c>
    </row>
    <row r="154" spans="1:8" ht="30.75" customHeight="1">
      <c r="A154" s="4" t="s">
        <v>149</v>
      </c>
      <c r="B154" s="11" t="s">
        <v>148</v>
      </c>
      <c r="C154" s="6">
        <v>100</v>
      </c>
      <c r="D154" s="12">
        <v>100</v>
      </c>
      <c r="E154" s="10"/>
      <c r="F154" s="12">
        <v>1007</v>
      </c>
      <c r="G154" s="9">
        <f t="shared" si="6"/>
        <v>-907</v>
      </c>
      <c r="H154" s="13">
        <f>SUM(D154*100/F154)</f>
        <v>9.930486593843098</v>
      </c>
    </row>
    <row r="155" spans="1:8" ht="30.75" customHeight="1">
      <c r="A155" s="4" t="s">
        <v>150</v>
      </c>
      <c r="B155" s="11" t="s">
        <v>148</v>
      </c>
      <c r="C155" s="6">
        <v>292.3</v>
      </c>
      <c r="D155" s="12">
        <v>282.4</v>
      </c>
      <c r="E155" s="13">
        <f t="shared" si="4"/>
        <v>96.61306876496748</v>
      </c>
      <c r="F155" s="12">
        <v>259</v>
      </c>
      <c r="G155" s="6">
        <f t="shared" si="6"/>
        <v>23.399999999999977</v>
      </c>
      <c r="H155" s="13">
        <f>SUM(D155*100/F155)</f>
        <v>109.03474903474903</v>
      </c>
    </row>
    <row r="156" spans="1:8" ht="57" customHeight="1">
      <c r="A156" s="4" t="s">
        <v>186</v>
      </c>
      <c r="B156" s="7" t="s">
        <v>187</v>
      </c>
      <c r="C156" s="22">
        <f>SUM(C157:C159)</f>
        <v>-616</v>
      </c>
      <c r="D156" s="22">
        <f>SUM(D157:D159)</f>
        <v>-616.002</v>
      </c>
      <c r="E156" s="10"/>
      <c r="F156" s="12"/>
      <c r="G156" s="9">
        <f t="shared" si="6"/>
        <v>-616.002</v>
      </c>
      <c r="H156" s="13"/>
    </row>
    <row r="157" spans="1:8" ht="12.75">
      <c r="A157" s="4" t="s">
        <v>233</v>
      </c>
      <c r="B157" s="11"/>
      <c r="C157" s="6">
        <v>-483.8</v>
      </c>
      <c r="D157" s="30">
        <v>-483.792</v>
      </c>
      <c r="E157" s="10"/>
      <c r="F157" s="12"/>
      <c r="G157" s="6">
        <f t="shared" si="6"/>
        <v>-483.792</v>
      </c>
      <c r="H157" s="13"/>
    </row>
    <row r="158" spans="1:8" ht="12.75">
      <c r="A158" s="4" t="s">
        <v>234</v>
      </c>
      <c r="B158" s="11"/>
      <c r="C158" s="6">
        <v>-13.9</v>
      </c>
      <c r="D158" s="30">
        <v>-13.886</v>
      </c>
      <c r="E158" s="10"/>
      <c r="F158" s="12"/>
      <c r="G158" s="13">
        <f t="shared" si="6"/>
        <v>-13.886</v>
      </c>
      <c r="H158" s="13"/>
    </row>
    <row r="159" spans="1:8" ht="12.75">
      <c r="A159" s="4" t="s">
        <v>235</v>
      </c>
      <c r="B159" s="11"/>
      <c r="C159" s="6">
        <v>-118.3</v>
      </c>
      <c r="D159" s="30">
        <v>-118.324</v>
      </c>
      <c r="E159" s="10"/>
      <c r="F159" s="12"/>
      <c r="G159" s="6">
        <f t="shared" si="6"/>
        <v>-118.324</v>
      </c>
      <c r="H159" s="13"/>
    </row>
    <row r="160" spans="1:8" ht="12.75">
      <c r="A160" s="8"/>
      <c r="B160" s="7" t="s">
        <v>151</v>
      </c>
      <c r="C160" s="28">
        <f>SUM(C6+C90)</f>
        <v>963213.304</v>
      </c>
      <c r="D160" s="28">
        <f>SUM(D90+D6)</f>
        <v>800299.398</v>
      </c>
      <c r="E160" s="10">
        <f t="shared" si="4"/>
        <v>83.0864144708699</v>
      </c>
      <c r="F160" s="22">
        <f>SUM(F90+F6)</f>
        <v>638366.39</v>
      </c>
      <c r="G160" s="19">
        <f t="shared" si="6"/>
        <v>161933.00800000003</v>
      </c>
      <c r="H160" s="13">
        <f>SUM(D160*100/F160)</f>
        <v>125.36678160640633</v>
      </c>
    </row>
  </sheetData>
  <sheetProtection/>
  <mergeCells count="2">
    <mergeCell ref="A1:H1"/>
    <mergeCell ref="A2:H2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20">
      <selection activeCell="C126" sqref="C126"/>
    </sheetView>
  </sheetViews>
  <sheetFormatPr defaultColWidth="9.00390625" defaultRowHeight="12.75"/>
  <cols>
    <col min="1" max="1" width="24.625" style="0" customWidth="1"/>
    <col min="2" max="2" width="32.875" style="0" customWidth="1"/>
    <col min="3" max="3" width="10.25390625" style="0" customWidth="1"/>
    <col min="4" max="4" width="10.375" style="0" customWidth="1"/>
    <col min="5" max="5" width="11.375" style="0" customWidth="1"/>
    <col min="6" max="6" width="10.75390625" style="0" customWidth="1"/>
    <col min="7" max="7" width="10.25390625" style="0" customWidth="1"/>
    <col min="8" max="8" width="10.875" style="0" customWidth="1"/>
  </cols>
  <sheetData>
    <row r="1" spans="1:8" ht="15.75">
      <c r="A1" s="42" t="s">
        <v>281</v>
      </c>
      <c r="B1" s="42"/>
      <c r="C1" s="42"/>
      <c r="D1" s="42"/>
      <c r="E1" s="42"/>
      <c r="F1" s="42"/>
      <c r="G1" s="42"/>
      <c r="H1" s="42"/>
    </row>
    <row r="2" spans="1:8" ht="15.75">
      <c r="A2" s="42" t="s">
        <v>298</v>
      </c>
      <c r="B2" s="42"/>
      <c r="C2" s="42"/>
      <c r="D2" s="42"/>
      <c r="E2" s="42"/>
      <c r="F2" s="42"/>
      <c r="G2" s="42"/>
      <c r="H2" s="42"/>
    </row>
    <row r="3" spans="1:8" ht="15.75">
      <c r="A3" s="39"/>
      <c r="B3" s="39"/>
      <c r="C3" s="39"/>
      <c r="D3" s="39"/>
      <c r="E3" s="39"/>
      <c r="F3" s="39"/>
      <c r="G3" s="39"/>
      <c r="H3" s="39"/>
    </row>
    <row r="4" spans="1:8" ht="12.75">
      <c r="A4" s="1"/>
      <c r="B4" s="1"/>
      <c r="C4" s="1"/>
      <c r="D4" s="2"/>
      <c r="E4" s="2"/>
      <c r="F4" s="2" t="s">
        <v>164</v>
      </c>
      <c r="G4" s="24"/>
      <c r="H4" s="24"/>
    </row>
    <row r="5" spans="1:8" ht="89.25">
      <c r="A5" s="6" t="s">
        <v>161</v>
      </c>
      <c r="B5" s="4" t="s">
        <v>162</v>
      </c>
      <c r="C5" s="6" t="s">
        <v>218</v>
      </c>
      <c r="D5" s="6" t="s">
        <v>217</v>
      </c>
      <c r="E5" s="6" t="s">
        <v>207</v>
      </c>
      <c r="F5" s="6" t="s">
        <v>219</v>
      </c>
      <c r="G5" s="6" t="s">
        <v>220</v>
      </c>
      <c r="H5" s="6" t="s">
        <v>205</v>
      </c>
    </row>
    <row r="6" spans="1:8" ht="25.5">
      <c r="A6" s="11" t="s">
        <v>7</v>
      </c>
      <c r="B6" s="31" t="s">
        <v>8</v>
      </c>
      <c r="C6" s="9">
        <f>SUM(C7+C16+C23+C28+C34+C37+C43+C45+C51+C57+C81)</f>
        <v>449244.6</v>
      </c>
      <c r="D6" s="9">
        <f>SUM(D7+D16+D23+D28+D34+D37+D43+D45+D51+D57+D81)</f>
        <v>407251.30000000005</v>
      </c>
      <c r="E6" s="10">
        <f aca="true" t="shared" si="0" ref="E6:E69">SUM(D6*100/C6)</f>
        <v>90.65246415872335</v>
      </c>
      <c r="F6" s="9">
        <f>SUM(F7+F16+F23+F28+F34+F37+F43+F45+F51+F57+F81+F89)</f>
        <v>373464.60000000003</v>
      </c>
      <c r="G6" s="9">
        <f aca="true" t="shared" si="1" ref="G6:G69">SUM(D6-F6)</f>
        <v>33786.70000000001</v>
      </c>
      <c r="H6" s="10">
        <f>SUM(D6*100/F6)</f>
        <v>109.04682799922671</v>
      </c>
    </row>
    <row r="7" spans="1:8" ht="12.75">
      <c r="A7" s="11" t="s">
        <v>9</v>
      </c>
      <c r="B7" s="8" t="s">
        <v>10</v>
      </c>
      <c r="C7" s="9">
        <f>SUM(C8)</f>
        <v>338091</v>
      </c>
      <c r="D7" s="9">
        <f>SUM(D8)</f>
        <v>299312.10000000003</v>
      </c>
      <c r="E7" s="10">
        <f t="shared" si="0"/>
        <v>88.53004072867957</v>
      </c>
      <c r="F7" s="9">
        <f>SUM(F8)</f>
        <v>273715.5</v>
      </c>
      <c r="G7" s="9">
        <f t="shared" si="1"/>
        <v>25596.600000000035</v>
      </c>
      <c r="H7" s="10">
        <f aca="true" t="shared" si="2" ref="H7:H80">SUM(D7*100/F7)</f>
        <v>109.35153471396397</v>
      </c>
    </row>
    <row r="8" spans="1:8" ht="12.75">
      <c r="A8" s="11" t="s">
        <v>11</v>
      </c>
      <c r="B8" s="8" t="s">
        <v>12</v>
      </c>
      <c r="C8" s="9">
        <f>SUM(C9:C15)</f>
        <v>338091</v>
      </c>
      <c r="D8" s="9">
        <f>SUM(D9:D15)</f>
        <v>299312.10000000003</v>
      </c>
      <c r="E8" s="10">
        <f t="shared" si="0"/>
        <v>88.53004072867957</v>
      </c>
      <c r="F8" s="9">
        <f>SUM(F9:F15)</f>
        <v>273715.5</v>
      </c>
      <c r="G8" s="9">
        <f t="shared" si="1"/>
        <v>25596.600000000035</v>
      </c>
      <c r="H8" s="10">
        <f t="shared" si="2"/>
        <v>109.35153471396397</v>
      </c>
    </row>
    <row r="9" spans="1:8" ht="81" customHeight="1">
      <c r="A9" s="11" t="s">
        <v>13</v>
      </c>
      <c r="B9" s="11" t="s">
        <v>14</v>
      </c>
      <c r="C9" s="6">
        <v>7552</v>
      </c>
      <c r="D9" s="12">
        <v>6745.2</v>
      </c>
      <c r="E9" s="13">
        <f t="shared" si="0"/>
        <v>89.3167372881356</v>
      </c>
      <c r="F9" s="12">
        <v>3383.9</v>
      </c>
      <c r="G9" s="6">
        <f t="shared" si="1"/>
        <v>3361.2999999999997</v>
      </c>
      <c r="H9" s="13">
        <f t="shared" si="2"/>
        <v>199.3321315641715</v>
      </c>
    </row>
    <row r="10" spans="1:8" ht="133.5" customHeight="1">
      <c r="A10" s="11" t="s">
        <v>15</v>
      </c>
      <c r="B10" s="11" t="s">
        <v>293</v>
      </c>
      <c r="C10" s="6">
        <v>328500</v>
      </c>
      <c r="D10" s="12">
        <v>290580.4</v>
      </c>
      <c r="E10" s="13">
        <f t="shared" si="0"/>
        <v>88.45674277016744</v>
      </c>
      <c r="F10" s="12">
        <v>269372.3</v>
      </c>
      <c r="G10" s="6">
        <f t="shared" si="1"/>
        <v>21208.100000000035</v>
      </c>
      <c r="H10" s="13">
        <f t="shared" si="2"/>
        <v>107.87315548035193</v>
      </c>
    </row>
    <row r="11" spans="1:8" ht="132" customHeight="1">
      <c r="A11" s="11" t="s">
        <v>16</v>
      </c>
      <c r="B11" s="11" t="s">
        <v>292</v>
      </c>
      <c r="C11" s="6">
        <v>810</v>
      </c>
      <c r="D11" s="12">
        <v>737.6</v>
      </c>
      <c r="E11" s="13">
        <f t="shared" si="0"/>
        <v>91.06172839506173</v>
      </c>
      <c r="F11" s="12">
        <v>716</v>
      </c>
      <c r="G11" s="6">
        <f t="shared" si="1"/>
        <v>21.600000000000023</v>
      </c>
      <c r="H11" s="13">
        <f t="shared" si="2"/>
        <v>103.01675977653632</v>
      </c>
    </row>
    <row r="12" spans="1:8" ht="54" customHeight="1">
      <c r="A12" s="11" t="s">
        <v>17</v>
      </c>
      <c r="B12" s="11" t="s">
        <v>18</v>
      </c>
      <c r="C12" s="6">
        <v>295</v>
      </c>
      <c r="D12" s="12">
        <v>314</v>
      </c>
      <c r="E12" s="13">
        <f t="shared" si="0"/>
        <v>106.44067796610169</v>
      </c>
      <c r="F12" s="12">
        <v>110.6</v>
      </c>
      <c r="G12" s="6">
        <f t="shared" si="1"/>
        <v>203.4</v>
      </c>
      <c r="H12" s="13">
        <f t="shared" si="2"/>
        <v>283.90596745027125</v>
      </c>
    </row>
    <row r="13" spans="1:8" ht="117.75" customHeight="1">
      <c r="A13" s="11" t="s">
        <v>19</v>
      </c>
      <c r="B13" s="11" t="s">
        <v>224</v>
      </c>
      <c r="C13" s="6">
        <v>34</v>
      </c>
      <c r="D13" s="12">
        <v>41.4</v>
      </c>
      <c r="E13" s="13">
        <f t="shared" si="0"/>
        <v>121.76470588235294</v>
      </c>
      <c r="F13" s="12">
        <v>40.3</v>
      </c>
      <c r="G13" s="6">
        <f t="shared" si="1"/>
        <v>1.1000000000000014</v>
      </c>
      <c r="H13" s="13">
        <f t="shared" si="2"/>
        <v>102.72952853598015</v>
      </c>
    </row>
    <row r="14" spans="1:8" ht="106.5" customHeight="1">
      <c r="A14" s="11" t="s">
        <v>20</v>
      </c>
      <c r="B14" s="11" t="s">
        <v>21</v>
      </c>
      <c r="C14" s="6"/>
      <c r="D14" s="12">
        <v>0</v>
      </c>
      <c r="E14" s="13"/>
      <c r="F14" s="12"/>
      <c r="G14" s="6"/>
      <c r="H14" s="13"/>
    </row>
    <row r="15" spans="1:8" ht="80.25" customHeight="1">
      <c r="A15" s="11" t="s">
        <v>165</v>
      </c>
      <c r="B15" s="11" t="s">
        <v>166</v>
      </c>
      <c r="C15" s="6">
        <v>900</v>
      </c>
      <c r="D15" s="12">
        <v>893.5</v>
      </c>
      <c r="E15" s="13">
        <f t="shared" si="0"/>
        <v>99.27777777777777</v>
      </c>
      <c r="F15" s="12">
        <v>92.4</v>
      </c>
      <c r="G15" s="6">
        <f t="shared" si="1"/>
        <v>801.1</v>
      </c>
      <c r="H15" s="13"/>
    </row>
    <row r="16" spans="1:8" ht="25.5">
      <c r="A16" s="11" t="s">
        <v>22</v>
      </c>
      <c r="B16" s="7" t="s">
        <v>23</v>
      </c>
      <c r="C16" s="9">
        <f>SUM(C17+C20)</f>
        <v>17793</v>
      </c>
      <c r="D16" s="9">
        <f>SUM(D17+D20)</f>
        <v>17905</v>
      </c>
      <c r="E16" s="10">
        <f t="shared" si="0"/>
        <v>100.6294610239982</v>
      </c>
      <c r="F16" s="25">
        <f>SUM(F17+F20)</f>
        <v>16520.2</v>
      </c>
      <c r="G16" s="9">
        <f t="shared" si="1"/>
        <v>1384.7999999999993</v>
      </c>
      <c r="H16" s="10">
        <f t="shared" si="2"/>
        <v>108.38246510332804</v>
      </c>
    </row>
    <row r="17" spans="1:8" ht="27.75" customHeight="1">
      <c r="A17" s="11" t="s">
        <v>24</v>
      </c>
      <c r="B17" s="11" t="s">
        <v>25</v>
      </c>
      <c r="C17" s="6">
        <f>SUM(C18:C19)</f>
        <v>17783</v>
      </c>
      <c r="D17" s="6">
        <f>SUM(D18:D19)</f>
        <v>17894.5</v>
      </c>
      <c r="E17" s="13">
        <f t="shared" si="0"/>
        <v>100.6270033177754</v>
      </c>
      <c r="F17" s="6">
        <f>SUM(F18:F19)</f>
        <v>16501.2</v>
      </c>
      <c r="G17" s="6">
        <f t="shared" si="1"/>
        <v>1393.2999999999993</v>
      </c>
      <c r="H17" s="13">
        <f t="shared" si="2"/>
        <v>108.44362834218117</v>
      </c>
    </row>
    <row r="18" spans="1:8" ht="27.75" customHeight="1">
      <c r="A18" s="11" t="s">
        <v>152</v>
      </c>
      <c r="B18" s="11" t="s">
        <v>25</v>
      </c>
      <c r="C18" s="6">
        <v>13720</v>
      </c>
      <c r="D18" s="12">
        <v>13840.7</v>
      </c>
      <c r="E18" s="13">
        <f t="shared" si="0"/>
        <v>100.87973760932945</v>
      </c>
      <c r="F18" s="12">
        <v>16501.2</v>
      </c>
      <c r="G18" s="6">
        <f t="shared" si="1"/>
        <v>-2660.5</v>
      </c>
      <c r="H18" s="13">
        <f t="shared" si="2"/>
        <v>83.87693016265483</v>
      </c>
    </row>
    <row r="19" spans="1:8" ht="54" customHeight="1">
      <c r="A19" s="11" t="s">
        <v>167</v>
      </c>
      <c r="B19" s="11" t="s">
        <v>153</v>
      </c>
      <c r="C19" s="6">
        <v>4063</v>
      </c>
      <c r="D19" s="12">
        <v>4053.8</v>
      </c>
      <c r="E19" s="13">
        <f t="shared" si="0"/>
        <v>99.77356633029781</v>
      </c>
      <c r="F19" s="12"/>
      <c r="G19" s="6">
        <f t="shared" si="1"/>
        <v>4053.8</v>
      </c>
      <c r="H19" s="13"/>
    </row>
    <row r="20" spans="1:8" ht="16.5" customHeight="1">
      <c r="A20" s="11" t="s">
        <v>26</v>
      </c>
      <c r="B20" s="11" t="s">
        <v>27</v>
      </c>
      <c r="C20" s="6">
        <f>SUM(C21:C22)</f>
        <v>10</v>
      </c>
      <c r="D20" s="6">
        <f>SUM(D21:D22)</f>
        <v>10.5</v>
      </c>
      <c r="E20" s="13">
        <f t="shared" si="0"/>
        <v>105</v>
      </c>
      <c r="F20" s="6">
        <f>SUM(F21:F22)</f>
        <v>19</v>
      </c>
      <c r="G20" s="6">
        <f t="shared" si="1"/>
        <v>-8.5</v>
      </c>
      <c r="H20" s="13">
        <f t="shared" si="2"/>
        <v>55.26315789473684</v>
      </c>
    </row>
    <row r="21" spans="1:8" ht="15" customHeight="1">
      <c r="A21" s="11" t="s">
        <v>154</v>
      </c>
      <c r="B21" s="11" t="s">
        <v>27</v>
      </c>
      <c r="C21" s="6"/>
      <c r="D21" s="12"/>
      <c r="E21" s="13"/>
      <c r="F21" s="12">
        <v>0</v>
      </c>
      <c r="G21" s="6">
        <f t="shared" si="1"/>
        <v>0</v>
      </c>
      <c r="H21" s="13"/>
    </row>
    <row r="22" spans="1:8" ht="40.5" customHeight="1">
      <c r="A22" s="11" t="s">
        <v>155</v>
      </c>
      <c r="B22" s="11" t="s">
        <v>190</v>
      </c>
      <c r="C22" s="6">
        <v>10</v>
      </c>
      <c r="D22" s="12">
        <v>10.5</v>
      </c>
      <c r="E22" s="13">
        <f t="shared" si="0"/>
        <v>105</v>
      </c>
      <c r="F22" s="12">
        <v>19</v>
      </c>
      <c r="G22" s="6">
        <f t="shared" si="1"/>
        <v>-8.5</v>
      </c>
      <c r="H22" s="13">
        <f t="shared" si="2"/>
        <v>55.26315789473684</v>
      </c>
    </row>
    <row r="23" spans="1:8" ht="12.75">
      <c r="A23" s="11" t="s">
        <v>28</v>
      </c>
      <c r="B23" s="7" t="s">
        <v>29</v>
      </c>
      <c r="C23" s="9">
        <f>SUM(C24:C25)</f>
        <v>11255</v>
      </c>
      <c r="D23" s="9">
        <f>SUM(D24:D25)</f>
        <v>13044.4</v>
      </c>
      <c r="E23" s="10">
        <f t="shared" si="0"/>
        <v>115.89871168369613</v>
      </c>
      <c r="F23" s="25">
        <f>SUM(F24:F25)</f>
        <v>15988.5</v>
      </c>
      <c r="G23" s="9">
        <f t="shared" si="1"/>
        <v>-2944.1000000000004</v>
      </c>
      <c r="H23" s="10">
        <f t="shared" si="2"/>
        <v>81.58614003815242</v>
      </c>
    </row>
    <row r="24" spans="1:8" ht="68.25" customHeight="1">
      <c r="A24" s="11" t="s">
        <v>30</v>
      </c>
      <c r="B24" s="11" t="s">
        <v>31</v>
      </c>
      <c r="C24" s="6">
        <v>2055</v>
      </c>
      <c r="D24" s="12">
        <v>2354.1</v>
      </c>
      <c r="E24" s="13">
        <f t="shared" si="0"/>
        <v>114.55474452554745</v>
      </c>
      <c r="F24" s="12">
        <v>5030.3</v>
      </c>
      <c r="G24" s="6">
        <f t="shared" si="1"/>
        <v>-2676.2000000000003</v>
      </c>
      <c r="H24" s="13">
        <f t="shared" si="2"/>
        <v>46.79840168578415</v>
      </c>
    </row>
    <row r="25" spans="1:8" ht="12.75">
      <c r="A25" s="11" t="s">
        <v>32</v>
      </c>
      <c r="B25" s="11" t="s">
        <v>33</v>
      </c>
      <c r="C25" s="6">
        <f>SUM(C26:C27)</f>
        <v>9200</v>
      </c>
      <c r="D25" s="6">
        <f>SUM(D26:D27)</f>
        <v>10690.3</v>
      </c>
      <c r="E25" s="13">
        <f t="shared" si="0"/>
        <v>116.19891304347826</v>
      </c>
      <c r="F25" s="12">
        <f>SUM(F26:F27)</f>
        <v>10958.2</v>
      </c>
      <c r="G25" s="6">
        <f t="shared" si="1"/>
        <v>-267.90000000000146</v>
      </c>
      <c r="H25" s="13">
        <f t="shared" si="2"/>
        <v>97.55525542516106</v>
      </c>
    </row>
    <row r="26" spans="1:8" ht="93.75" customHeight="1">
      <c r="A26" s="11" t="s">
        <v>34</v>
      </c>
      <c r="B26" s="11" t="s">
        <v>35</v>
      </c>
      <c r="C26" s="6">
        <v>1500</v>
      </c>
      <c r="D26" s="12">
        <v>1997.3</v>
      </c>
      <c r="E26" s="13">
        <f t="shared" si="0"/>
        <v>133.15333333333334</v>
      </c>
      <c r="F26" s="12">
        <v>2012.7</v>
      </c>
      <c r="G26" s="6">
        <f t="shared" si="1"/>
        <v>-15.400000000000091</v>
      </c>
      <c r="H26" s="13">
        <f t="shared" si="2"/>
        <v>99.23485864758781</v>
      </c>
    </row>
    <row r="27" spans="1:8" ht="96" customHeight="1">
      <c r="A27" s="11" t="s">
        <v>36</v>
      </c>
      <c r="B27" s="11" t="s">
        <v>37</v>
      </c>
      <c r="C27" s="6">
        <v>7700</v>
      </c>
      <c r="D27" s="12">
        <v>8693</v>
      </c>
      <c r="E27" s="13">
        <f t="shared" si="0"/>
        <v>112.8961038961039</v>
      </c>
      <c r="F27" s="12">
        <v>8945.5</v>
      </c>
      <c r="G27" s="6">
        <f t="shared" si="1"/>
        <v>-252.5</v>
      </c>
      <c r="H27" s="13">
        <f t="shared" si="2"/>
        <v>97.17735174109887</v>
      </c>
    </row>
    <row r="28" spans="1:8" ht="25.5">
      <c r="A28" s="11" t="s">
        <v>38</v>
      </c>
      <c r="B28" s="7" t="s">
        <v>39</v>
      </c>
      <c r="C28" s="9">
        <f>SUM(C29+C30+C33)</f>
        <v>14444</v>
      </c>
      <c r="D28" s="9">
        <f>SUM(D29+D30+D33)</f>
        <v>12904.6</v>
      </c>
      <c r="E28" s="10">
        <f t="shared" si="0"/>
        <v>89.34228745499861</v>
      </c>
      <c r="F28" s="25">
        <f>SUM(F29+F30+F33)</f>
        <v>10315.9</v>
      </c>
      <c r="G28" s="9">
        <f t="shared" si="1"/>
        <v>2588.7000000000007</v>
      </c>
      <c r="H28" s="10">
        <f t="shared" si="2"/>
        <v>125.09427194912708</v>
      </c>
    </row>
    <row r="29" spans="1:8" ht="93.75" customHeight="1">
      <c r="A29" s="11" t="s">
        <v>40</v>
      </c>
      <c r="B29" s="11" t="s">
        <v>41</v>
      </c>
      <c r="C29" s="6">
        <v>3145</v>
      </c>
      <c r="D29" s="12">
        <v>3189.6</v>
      </c>
      <c r="E29" s="13">
        <f t="shared" si="0"/>
        <v>101.4181240063593</v>
      </c>
      <c r="F29" s="12">
        <v>2624.7</v>
      </c>
      <c r="G29" s="6">
        <f t="shared" si="1"/>
        <v>564.9000000000001</v>
      </c>
      <c r="H29" s="13">
        <f t="shared" si="2"/>
        <v>121.52245970968112</v>
      </c>
    </row>
    <row r="30" spans="1:8" ht="131.25" customHeight="1">
      <c r="A30" s="11" t="s">
        <v>42</v>
      </c>
      <c r="B30" s="11" t="s">
        <v>280</v>
      </c>
      <c r="C30" s="6">
        <f>SUM(C31:C32)</f>
        <v>11299</v>
      </c>
      <c r="D30" s="6">
        <f>SUM(D31:D32)</f>
        <v>9715</v>
      </c>
      <c r="E30" s="13">
        <f t="shared" si="0"/>
        <v>85.98106027082042</v>
      </c>
      <c r="F30" s="12">
        <f>SUM(F31:F32)</f>
        <v>7688.2</v>
      </c>
      <c r="G30" s="6">
        <f t="shared" si="1"/>
        <v>2026.8000000000002</v>
      </c>
      <c r="H30" s="13">
        <f t="shared" si="2"/>
        <v>126.36247756301866</v>
      </c>
    </row>
    <row r="31" spans="1:8" ht="12.75">
      <c r="A31" s="11" t="s">
        <v>43</v>
      </c>
      <c r="B31" s="11"/>
      <c r="C31" s="6">
        <v>10550</v>
      </c>
      <c r="D31" s="12">
        <v>9011.3</v>
      </c>
      <c r="E31" s="13">
        <f t="shared" si="0"/>
        <v>85.41516587677724</v>
      </c>
      <c r="F31" s="12">
        <v>7103.2</v>
      </c>
      <c r="G31" s="6">
        <f t="shared" si="1"/>
        <v>1908.0999999999995</v>
      </c>
      <c r="H31" s="13">
        <f t="shared" si="2"/>
        <v>126.86254082666966</v>
      </c>
    </row>
    <row r="32" spans="1:8" ht="12.75">
      <c r="A32" s="11" t="s">
        <v>44</v>
      </c>
      <c r="B32" s="11"/>
      <c r="C32" s="6">
        <v>749</v>
      </c>
      <c r="D32" s="12">
        <v>703.7</v>
      </c>
      <c r="E32" s="13">
        <f t="shared" si="0"/>
        <v>93.95193591455273</v>
      </c>
      <c r="F32" s="12">
        <v>585</v>
      </c>
      <c r="G32" s="6">
        <f t="shared" si="1"/>
        <v>118.70000000000005</v>
      </c>
      <c r="H32" s="13">
        <f t="shared" si="2"/>
        <v>120.2905982905983</v>
      </c>
    </row>
    <row r="33" spans="1:8" ht="42" customHeight="1">
      <c r="A33" s="11" t="s">
        <v>45</v>
      </c>
      <c r="B33" s="11" t="s">
        <v>46</v>
      </c>
      <c r="C33" s="6">
        <v>0</v>
      </c>
      <c r="D33" s="12">
        <v>0</v>
      </c>
      <c r="E33" s="13"/>
      <c r="F33" s="12">
        <v>3</v>
      </c>
      <c r="G33" s="6">
        <f t="shared" si="1"/>
        <v>-3</v>
      </c>
      <c r="H33" s="13"/>
    </row>
    <row r="34" spans="1:8" ht="52.5" customHeight="1">
      <c r="A34" s="16" t="s">
        <v>168</v>
      </c>
      <c r="B34" s="14" t="s">
        <v>169</v>
      </c>
      <c r="C34" s="26">
        <f>SUM(C35:C36)</f>
        <v>36</v>
      </c>
      <c r="D34" s="26">
        <f>SUM(D35:D36)</f>
        <v>36.900000000000006</v>
      </c>
      <c r="E34" s="10"/>
      <c r="F34" s="25">
        <f>SUM(F35:F36)</f>
        <v>28.3</v>
      </c>
      <c r="G34" s="9">
        <f t="shared" si="1"/>
        <v>8.600000000000005</v>
      </c>
      <c r="H34" s="10">
        <f t="shared" si="2"/>
        <v>130.38869257950532</v>
      </c>
    </row>
    <row r="35" spans="1:8" ht="29.25" customHeight="1">
      <c r="A35" s="16" t="s">
        <v>170</v>
      </c>
      <c r="B35" s="16" t="s">
        <v>171</v>
      </c>
      <c r="C35" s="12">
        <v>36</v>
      </c>
      <c r="D35" s="27">
        <v>37.2</v>
      </c>
      <c r="E35" s="10"/>
      <c r="F35" s="12">
        <v>28.3</v>
      </c>
      <c r="G35" s="6">
        <f t="shared" si="1"/>
        <v>8.900000000000002</v>
      </c>
      <c r="H35" s="13">
        <f t="shared" si="2"/>
        <v>131.44876325088342</v>
      </c>
    </row>
    <row r="36" spans="1:8" ht="94.5" customHeight="1">
      <c r="A36" s="16" t="s">
        <v>229</v>
      </c>
      <c r="B36" s="16" t="s">
        <v>230</v>
      </c>
      <c r="C36" s="12">
        <v>0</v>
      </c>
      <c r="D36" s="27">
        <v>-0.3</v>
      </c>
      <c r="E36" s="10"/>
      <c r="F36" s="12">
        <v>0</v>
      </c>
      <c r="G36" s="6">
        <f t="shared" si="1"/>
        <v>-0.3</v>
      </c>
      <c r="H36" s="13" t="e">
        <f t="shared" si="2"/>
        <v>#DIV/0!</v>
      </c>
    </row>
    <row r="37" spans="1:8" ht="69" customHeight="1">
      <c r="A37" s="11" t="s">
        <v>47</v>
      </c>
      <c r="B37" s="7" t="s">
        <v>48</v>
      </c>
      <c r="C37" s="9">
        <f>SUM(C38:C42)</f>
        <v>18177</v>
      </c>
      <c r="D37" s="9">
        <f>SUM(D38:D42)</f>
        <v>17886.500000000004</v>
      </c>
      <c r="E37" s="10">
        <f t="shared" si="0"/>
        <v>98.40182648401829</v>
      </c>
      <c r="F37" s="25">
        <f>SUM(F38:F42)</f>
        <v>16472.9</v>
      </c>
      <c r="G37" s="9">
        <f t="shared" si="1"/>
        <v>1413.6000000000022</v>
      </c>
      <c r="H37" s="10">
        <f t="shared" si="2"/>
        <v>108.58136697242139</v>
      </c>
    </row>
    <row r="38" spans="1:8" ht="105.75" customHeight="1">
      <c r="A38" s="11" t="s">
        <v>49</v>
      </c>
      <c r="B38" s="11" t="s">
        <v>225</v>
      </c>
      <c r="C38" s="6">
        <v>8400</v>
      </c>
      <c r="D38" s="12">
        <v>8567.2</v>
      </c>
      <c r="E38" s="13">
        <f t="shared" si="0"/>
        <v>101.9904761904762</v>
      </c>
      <c r="F38" s="12">
        <v>9594.9</v>
      </c>
      <c r="G38" s="6">
        <f t="shared" si="1"/>
        <v>-1027.699999999999</v>
      </c>
      <c r="H38" s="13">
        <f t="shared" si="2"/>
        <v>89.28910150183954</v>
      </c>
    </row>
    <row r="39" spans="1:8" ht="120.75" customHeight="1">
      <c r="A39" s="11" t="s">
        <v>50</v>
      </c>
      <c r="B39" s="11" t="s">
        <v>226</v>
      </c>
      <c r="C39" s="6">
        <v>9239</v>
      </c>
      <c r="D39" s="12">
        <v>8755.7</v>
      </c>
      <c r="E39" s="13">
        <f t="shared" si="0"/>
        <v>94.76891438467368</v>
      </c>
      <c r="F39" s="12">
        <v>6753.8</v>
      </c>
      <c r="G39" s="6">
        <f t="shared" si="1"/>
        <v>2001.9000000000005</v>
      </c>
      <c r="H39" s="13">
        <f t="shared" si="2"/>
        <v>129.64109094139596</v>
      </c>
    </row>
    <row r="40" spans="1:8" ht="54.75" customHeight="1">
      <c r="A40" s="11" t="s">
        <v>264</v>
      </c>
      <c r="B40" s="16" t="s">
        <v>265</v>
      </c>
      <c r="C40" s="6">
        <v>70</v>
      </c>
      <c r="D40" s="12">
        <v>81.9</v>
      </c>
      <c r="E40" s="13"/>
      <c r="F40" s="12"/>
      <c r="G40" s="6">
        <f t="shared" si="1"/>
        <v>81.9</v>
      </c>
      <c r="H40" s="13"/>
    </row>
    <row r="41" spans="1:8" ht="71.25" customHeight="1">
      <c r="A41" s="11" t="s">
        <v>51</v>
      </c>
      <c r="B41" s="11" t="s">
        <v>52</v>
      </c>
      <c r="C41" s="6">
        <v>38</v>
      </c>
      <c r="D41" s="12">
        <v>38.4</v>
      </c>
      <c r="E41" s="13">
        <f t="shared" si="0"/>
        <v>101.05263157894737</v>
      </c>
      <c r="F41" s="12">
        <v>46.2</v>
      </c>
      <c r="G41" s="6">
        <f t="shared" si="1"/>
        <v>-7.800000000000004</v>
      </c>
      <c r="H41" s="13">
        <f t="shared" si="2"/>
        <v>83.11688311688312</v>
      </c>
    </row>
    <row r="42" spans="1:8" ht="94.5" customHeight="1">
      <c r="A42" s="11" t="s">
        <v>53</v>
      </c>
      <c r="B42" s="11" t="s">
        <v>54</v>
      </c>
      <c r="C42" s="6">
        <v>430</v>
      </c>
      <c r="D42" s="12">
        <v>443.3</v>
      </c>
      <c r="E42" s="13">
        <f t="shared" si="0"/>
        <v>103.09302325581395</v>
      </c>
      <c r="F42" s="12">
        <v>78</v>
      </c>
      <c r="G42" s="6">
        <f t="shared" si="1"/>
        <v>365.3</v>
      </c>
      <c r="H42" s="13">
        <f t="shared" si="2"/>
        <v>568.3333333333334</v>
      </c>
    </row>
    <row r="43" spans="1:8" ht="25.5">
      <c r="A43" s="11" t="s">
        <v>55</v>
      </c>
      <c r="B43" s="7" t="s">
        <v>56</v>
      </c>
      <c r="C43" s="9">
        <f>SUM(C44)</f>
        <v>1900</v>
      </c>
      <c r="D43" s="9">
        <f>SUM(D44)</f>
        <v>1725.2</v>
      </c>
      <c r="E43" s="10">
        <f t="shared" si="0"/>
        <v>90.8</v>
      </c>
      <c r="F43" s="9">
        <f>SUM(F44)</f>
        <v>1865</v>
      </c>
      <c r="G43" s="9">
        <f t="shared" si="1"/>
        <v>-139.79999999999995</v>
      </c>
      <c r="H43" s="10">
        <f t="shared" si="2"/>
        <v>92.50402144772119</v>
      </c>
    </row>
    <row r="44" spans="1:8" ht="28.5" customHeight="1">
      <c r="A44" s="11" t="s">
        <v>57</v>
      </c>
      <c r="B44" s="11" t="s">
        <v>58</v>
      </c>
      <c r="C44" s="6">
        <v>1900</v>
      </c>
      <c r="D44" s="12">
        <v>1725.2</v>
      </c>
      <c r="E44" s="13">
        <f t="shared" si="0"/>
        <v>90.8</v>
      </c>
      <c r="F44" s="12">
        <v>1865</v>
      </c>
      <c r="G44" s="6">
        <f t="shared" si="1"/>
        <v>-139.79999999999995</v>
      </c>
      <c r="H44" s="13">
        <f t="shared" si="2"/>
        <v>92.50402144772119</v>
      </c>
    </row>
    <row r="45" spans="1:8" ht="41.25" customHeight="1">
      <c r="A45" s="11" t="s">
        <v>59</v>
      </c>
      <c r="B45" s="7" t="s">
        <v>60</v>
      </c>
      <c r="C45" s="9">
        <f>SUM(C46:C50)</f>
        <v>31727</v>
      </c>
      <c r="D45" s="9">
        <f>SUM(D46:D50)</f>
        <v>29025.8</v>
      </c>
      <c r="E45" s="10">
        <f t="shared" si="0"/>
        <v>91.48611592649793</v>
      </c>
      <c r="F45" s="25">
        <f>SUM(F46:F50)</f>
        <v>24388.100000000002</v>
      </c>
      <c r="G45" s="9">
        <f t="shared" si="1"/>
        <v>4637.699999999997</v>
      </c>
      <c r="H45" s="10">
        <f t="shared" si="2"/>
        <v>119.01624152763027</v>
      </c>
    </row>
    <row r="46" spans="1:8" ht="41.25" customHeight="1">
      <c r="A46" s="11" t="s">
        <v>157</v>
      </c>
      <c r="B46" s="11" t="s">
        <v>61</v>
      </c>
      <c r="C46" s="6">
        <v>11</v>
      </c>
      <c r="D46" s="12">
        <v>12.4</v>
      </c>
      <c r="E46" s="13">
        <f t="shared" si="0"/>
        <v>112.72727272727273</v>
      </c>
      <c r="F46" s="12">
        <v>11.3</v>
      </c>
      <c r="G46" s="6">
        <f t="shared" si="1"/>
        <v>1.0999999999999996</v>
      </c>
      <c r="H46" s="13">
        <f t="shared" si="2"/>
        <v>109.73451327433628</v>
      </c>
    </row>
    <row r="47" spans="1:8" ht="28.5" customHeight="1">
      <c r="A47" s="11" t="s">
        <v>212</v>
      </c>
      <c r="B47" s="11" t="s">
        <v>213</v>
      </c>
      <c r="C47" s="6">
        <v>258</v>
      </c>
      <c r="D47" s="12">
        <v>262.9</v>
      </c>
      <c r="E47" s="13">
        <f t="shared" si="0"/>
        <v>101.89922480620153</v>
      </c>
      <c r="F47" s="12">
        <v>30.4</v>
      </c>
      <c r="G47" s="6">
        <f t="shared" si="1"/>
        <v>232.49999999999997</v>
      </c>
      <c r="H47" s="13">
        <f t="shared" si="2"/>
        <v>864.8026315789473</v>
      </c>
    </row>
    <row r="48" spans="1:8" ht="31.5" customHeight="1">
      <c r="A48" s="11" t="s">
        <v>266</v>
      </c>
      <c r="B48" s="16" t="s">
        <v>213</v>
      </c>
      <c r="C48" s="6">
        <v>66</v>
      </c>
      <c r="D48" s="12">
        <v>66.3</v>
      </c>
      <c r="E48" s="13">
        <f t="shared" si="0"/>
        <v>100.45454545454545</v>
      </c>
      <c r="F48" s="12"/>
      <c r="G48" s="6">
        <f t="shared" si="1"/>
        <v>66.3</v>
      </c>
      <c r="H48" s="13"/>
    </row>
    <row r="49" spans="1:8" ht="45" customHeight="1">
      <c r="A49" s="11" t="s">
        <v>62</v>
      </c>
      <c r="B49" s="11" t="s">
        <v>63</v>
      </c>
      <c r="C49" s="6">
        <v>31345</v>
      </c>
      <c r="D49" s="12">
        <v>28590</v>
      </c>
      <c r="E49" s="13">
        <f t="shared" si="0"/>
        <v>91.21071941298453</v>
      </c>
      <c r="F49" s="12">
        <v>24346.4</v>
      </c>
      <c r="G49" s="6">
        <f t="shared" si="1"/>
        <v>4243.5999999999985</v>
      </c>
      <c r="H49" s="13">
        <f t="shared" si="2"/>
        <v>117.43009233397956</v>
      </c>
    </row>
    <row r="50" spans="1:8" ht="56.25" customHeight="1">
      <c r="A50" s="11" t="s">
        <v>276</v>
      </c>
      <c r="B50" s="16" t="s">
        <v>277</v>
      </c>
      <c r="C50" s="6">
        <v>47</v>
      </c>
      <c r="D50" s="12">
        <v>94.2</v>
      </c>
      <c r="E50" s="13">
        <f t="shared" si="0"/>
        <v>200.4255319148936</v>
      </c>
      <c r="F50" s="12"/>
      <c r="G50" s="6"/>
      <c r="H50" s="13"/>
    </row>
    <row r="51" spans="1:8" ht="38.25">
      <c r="A51" s="7" t="s">
        <v>64</v>
      </c>
      <c r="B51" s="7" t="s">
        <v>65</v>
      </c>
      <c r="C51" s="9">
        <f>SUM(C52:C56)</f>
        <v>5699</v>
      </c>
      <c r="D51" s="9">
        <f>SUM(D52:D56)</f>
        <v>5943.700000000001</v>
      </c>
      <c r="E51" s="10">
        <f t="shared" si="0"/>
        <v>104.29373574311285</v>
      </c>
      <c r="F51" s="25">
        <f>SUM(F52:F56)</f>
        <v>5478.4</v>
      </c>
      <c r="G51" s="9">
        <f t="shared" si="1"/>
        <v>465.3000000000011</v>
      </c>
      <c r="H51" s="10">
        <f t="shared" si="2"/>
        <v>108.4933557242991</v>
      </c>
    </row>
    <row r="52" spans="1:8" ht="42" customHeight="1">
      <c r="A52" s="11" t="s">
        <v>191</v>
      </c>
      <c r="B52" s="11" t="s">
        <v>192</v>
      </c>
      <c r="C52" s="6">
        <v>131</v>
      </c>
      <c r="D52" s="6">
        <v>148.5</v>
      </c>
      <c r="E52" s="13"/>
      <c r="F52" s="12">
        <v>20</v>
      </c>
      <c r="G52" s="6">
        <f t="shared" si="1"/>
        <v>128.5</v>
      </c>
      <c r="H52" s="13">
        <f t="shared" si="2"/>
        <v>742.5</v>
      </c>
    </row>
    <row r="53" spans="1:8" ht="132" customHeight="1">
      <c r="A53" s="11" t="s">
        <v>294</v>
      </c>
      <c r="B53" s="11" t="s">
        <v>242</v>
      </c>
      <c r="C53" s="6"/>
      <c r="D53" s="6">
        <v>1.9</v>
      </c>
      <c r="E53" s="13"/>
      <c r="F53" s="12"/>
      <c r="G53" s="6">
        <f t="shared" si="1"/>
        <v>1.9</v>
      </c>
      <c r="H53" s="13"/>
    </row>
    <row r="54" spans="1:8" ht="140.25">
      <c r="A54" s="11" t="s">
        <v>66</v>
      </c>
      <c r="B54" s="11" t="s">
        <v>227</v>
      </c>
      <c r="C54" s="6">
        <v>4275</v>
      </c>
      <c r="D54" s="12">
        <v>4433.6</v>
      </c>
      <c r="E54" s="13">
        <f t="shared" si="0"/>
        <v>103.70994152046785</v>
      </c>
      <c r="F54" s="12">
        <v>4079</v>
      </c>
      <c r="G54" s="6">
        <f t="shared" si="1"/>
        <v>354.60000000000036</v>
      </c>
      <c r="H54" s="13">
        <f t="shared" si="2"/>
        <v>108.69330718313313</v>
      </c>
    </row>
    <row r="55" spans="1:8" ht="130.5" customHeight="1">
      <c r="A55" s="11" t="s">
        <v>222</v>
      </c>
      <c r="B55" s="11" t="s">
        <v>223</v>
      </c>
      <c r="C55" s="6">
        <v>289</v>
      </c>
      <c r="D55" s="12">
        <v>293.3</v>
      </c>
      <c r="E55" s="13">
        <f t="shared" si="0"/>
        <v>101.4878892733564</v>
      </c>
      <c r="F55" s="12"/>
      <c r="G55" s="6">
        <f t="shared" si="1"/>
        <v>293.3</v>
      </c>
      <c r="H55" s="13"/>
    </row>
    <row r="56" spans="1:8" ht="66" customHeight="1">
      <c r="A56" s="11" t="s">
        <v>67</v>
      </c>
      <c r="B56" s="11" t="s">
        <v>68</v>
      </c>
      <c r="C56" s="6">
        <v>1004</v>
      </c>
      <c r="D56" s="12">
        <v>1066.4</v>
      </c>
      <c r="E56" s="13">
        <f t="shared" si="0"/>
        <v>106.21513944223109</v>
      </c>
      <c r="F56" s="12">
        <v>1379.4</v>
      </c>
      <c r="G56" s="6">
        <f t="shared" si="1"/>
        <v>-313</v>
      </c>
      <c r="H56" s="13">
        <f t="shared" si="2"/>
        <v>77.30897491663042</v>
      </c>
    </row>
    <row r="57" spans="1:8" ht="25.5">
      <c r="A57" s="11" t="s">
        <v>69</v>
      </c>
      <c r="B57" s="7" t="s">
        <v>70</v>
      </c>
      <c r="C57" s="9">
        <f>SUM(C58:C69)</f>
        <v>10141</v>
      </c>
      <c r="D57" s="9">
        <f>SUM(D58:D69)</f>
        <v>9472.599999999999</v>
      </c>
      <c r="E57" s="10">
        <f t="shared" si="0"/>
        <v>93.40893403017452</v>
      </c>
      <c r="F57" s="25">
        <f>SUM(F58:F69)</f>
        <v>8685.5</v>
      </c>
      <c r="G57" s="9">
        <f t="shared" si="1"/>
        <v>787.0999999999985</v>
      </c>
      <c r="H57" s="10">
        <f t="shared" si="2"/>
        <v>109.06223015370443</v>
      </c>
    </row>
    <row r="58" spans="1:8" ht="92.25" customHeight="1">
      <c r="A58" s="11" t="s">
        <v>71</v>
      </c>
      <c r="B58" s="11" t="s">
        <v>72</v>
      </c>
      <c r="C58" s="6">
        <v>90</v>
      </c>
      <c r="D58" s="12">
        <v>87.8</v>
      </c>
      <c r="E58" s="13">
        <f t="shared" si="0"/>
        <v>97.55555555555556</v>
      </c>
      <c r="F58" s="12">
        <v>54.4</v>
      </c>
      <c r="G58" s="6">
        <f t="shared" si="1"/>
        <v>33.4</v>
      </c>
      <c r="H58" s="13">
        <f t="shared" si="2"/>
        <v>161.39705882352942</v>
      </c>
    </row>
    <row r="59" spans="1:8" ht="76.5">
      <c r="A59" s="11" t="s">
        <v>73</v>
      </c>
      <c r="B59" s="11" t="s">
        <v>74</v>
      </c>
      <c r="C59" s="6">
        <v>42</v>
      </c>
      <c r="D59" s="12">
        <v>43.1</v>
      </c>
      <c r="E59" s="13">
        <f t="shared" si="0"/>
        <v>102.61904761904762</v>
      </c>
      <c r="F59" s="12">
        <v>61.1</v>
      </c>
      <c r="G59" s="6">
        <f t="shared" si="1"/>
        <v>-18</v>
      </c>
      <c r="H59" s="13">
        <f t="shared" si="2"/>
        <v>70.54009819967267</v>
      </c>
    </row>
    <row r="60" spans="1:8" ht="76.5">
      <c r="A60" s="11" t="s">
        <v>75</v>
      </c>
      <c r="B60" s="11" t="s">
        <v>76</v>
      </c>
      <c r="C60" s="6">
        <v>80</v>
      </c>
      <c r="D60" s="12">
        <v>72</v>
      </c>
      <c r="E60" s="13">
        <f t="shared" si="0"/>
        <v>90</v>
      </c>
      <c r="F60" s="12">
        <v>27.7</v>
      </c>
      <c r="G60" s="6">
        <f t="shared" si="1"/>
        <v>44.3</v>
      </c>
      <c r="H60" s="13">
        <f t="shared" si="2"/>
        <v>259.927797833935</v>
      </c>
    </row>
    <row r="61" spans="1:8" ht="94.5" customHeight="1">
      <c r="A61" s="11" t="s">
        <v>295</v>
      </c>
      <c r="B61" s="11" t="s">
        <v>228</v>
      </c>
      <c r="C61" s="6">
        <v>22</v>
      </c>
      <c r="D61" s="12">
        <v>22</v>
      </c>
      <c r="E61" s="13">
        <f t="shared" si="0"/>
        <v>100</v>
      </c>
      <c r="F61" s="12">
        <v>6</v>
      </c>
      <c r="G61" s="6">
        <f t="shared" si="1"/>
        <v>16</v>
      </c>
      <c r="H61" s="13">
        <f t="shared" si="2"/>
        <v>366.6666666666667</v>
      </c>
    </row>
    <row r="62" spans="1:8" ht="84" customHeight="1">
      <c r="A62" s="11" t="s">
        <v>77</v>
      </c>
      <c r="B62" s="11" t="s">
        <v>78</v>
      </c>
      <c r="C62" s="6">
        <v>8</v>
      </c>
      <c r="D62" s="12">
        <v>8.4</v>
      </c>
      <c r="E62" s="13">
        <f t="shared" si="0"/>
        <v>105</v>
      </c>
      <c r="F62" s="12">
        <v>35.8</v>
      </c>
      <c r="G62" s="6">
        <f t="shared" si="1"/>
        <v>-27.4</v>
      </c>
      <c r="H62" s="13">
        <f t="shared" si="2"/>
        <v>23.46368715083799</v>
      </c>
    </row>
    <row r="63" spans="1:8" ht="81" customHeight="1">
      <c r="A63" s="11" t="s">
        <v>193</v>
      </c>
      <c r="B63" s="11" t="s">
        <v>78</v>
      </c>
      <c r="C63" s="6">
        <v>35</v>
      </c>
      <c r="D63" s="12">
        <v>37.5</v>
      </c>
      <c r="E63" s="13">
        <f t="shared" si="0"/>
        <v>107.14285714285714</v>
      </c>
      <c r="F63" s="12">
        <v>12</v>
      </c>
      <c r="G63" s="6">
        <f t="shared" si="1"/>
        <v>25.5</v>
      </c>
      <c r="H63" s="13">
        <f t="shared" si="2"/>
        <v>312.5</v>
      </c>
    </row>
    <row r="64" spans="1:8" ht="40.5" customHeight="1">
      <c r="A64" s="11" t="s">
        <v>79</v>
      </c>
      <c r="B64" s="11" t="s">
        <v>80</v>
      </c>
      <c r="C64" s="6">
        <v>27</v>
      </c>
      <c r="D64" s="12">
        <v>52.8</v>
      </c>
      <c r="E64" s="13">
        <f t="shared" si="0"/>
        <v>195.55555555555554</v>
      </c>
      <c r="F64" s="12">
        <v>31.8</v>
      </c>
      <c r="G64" s="6">
        <f t="shared" si="1"/>
        <v>20.999999999999996</v>
      </c>
      <c r="H64" s="13">
        <f t="shared" si="2"/>
        <v>166.0377358490566</v>
      </c>
    </row>
    <row r="65" spans="1:8" ht="80.25" customHeight="1">
      <c r="A65" s="11" t="s">
        <v>81</v>
      </c>
      <c r="B65" s="11" t="s">
        <v>82</v>
      </c>
      <c r="C65" s="6">
        <v>460</v>
      </c>
      <c r="D65" s="12">
        <v>514.8</v>
      </c>
      <c r="E65" s="13">
        <f t="shared" si="0"/>
        <v>111.91304347826086</v>
      </c>
      <c r="F65" s="12">
        <v>441</v>
      </c>
      <c r="G65" s="6">
        <f t="shared" si="1"/>
        <v>73.79999999999995</v>
      </c>
      <c r="H65" s="13">
        <f t="shared" si="2"/>
        <v>116.73469387755101</v>
      </c>
    </row>
    <row r="66" spans="1:8" ht="44.25" customHeight="1">
      <c r="A66" s="11" t="s">
        <v>83</v>
      </c>
      <c r="B66" s="11" t="s">
        <v>84</v>
      </c>
      <c r="C66" s="6">
        <v>7450</v>
      </c>
      <c r="D66" s="12">
        <v>6919.5</v>
      </c>
      <c r="E66" s="13">
        <f t="shared" si="0"/>
        <v>92.87919463087249</v>
      </c>
      <c r="F66" s="12">
        <v>6069.4</v>
      </c>
      <c r="G66" s="6">
        <f t="shared" si="1"/>
        <v>850.1000000000004</v>
      </c>
      <c r="H66" s="13">
        <f t="shared" si="2"/>
        <v>114.0063268197845</v>
      </c>
    </row>
    <row r="67" spans="1:8" ht="72" customHeight="1">
      <c r="A67" s="11" t="s">
        <v>156</v>
      </c>
      <c r="B67" s="11" t="s">
        <v>85</v>
      </c>
      <c r="C67" s="6">
        <v>60</v>
      </c>
      <c r="D67" s="12">
        <v>46.4</v>
      </c>
      <c r="E67" s="13">
        <f t="shared" si="0"/>
        <v>77.33333333333333</v>
      </c>
      <c r="F67" s="12">
        <v>67.2</v>
      </c>
      <c r="G67" s="6">
        <f t="shared" si="1"/>
        <v>-20.800000000000004</v>
      </c>
      <c r="H67" s="13">
        <v>0</v>
      </c>
    </row>
    <row r="68" spans="1:8" ht="81.75" customHeight="1">
      <c r="A68" s="11" t="s">
        <v>278</v>
      </c>
      <c r="B68" s="16" t="s">
        <v>291</v>
      </c>
      <c r="C68" s="6">
        <v>3</v>
      </c>
      <c r="D68" s="12">
        <v>3</v>
      </c>
      <c r="E68" s="13">
        <f t="shared" si="0"/>
        <v>100</v>
      </c>
      <c r="F68" s="12"/>
      <c r="G68" s="6"/>
      <c r="H68" s="13"/>
    </row>
    <row r="69" spans="1:8" ht="55.5" customHeight="1">
      <c r="A69" s="11" t="s">
        <v>86</v>
      </c>
      <c r="B69" s="11" t="s">
        <v>87</v>
      </c>
      <c r="C69" s="6">
        <f>SUM(C71:C80)</f>
        <v>1864</v>
      </c>
      <c r="D69" s="6">
        <f>SUM(D71:D80)</f>
        <v>1665.3</v>
      </c>
      <c r="E69" s="13">
        <f t="shared" si="0"/>
        <v>89.3401287553648</v>
      </c>
      <c r="F69" s="12">
        <f>SUM(F71:F80)</f>
        <v>1879.1000000000001</v>
      </c>
      <c r="G69" s="6">
        <f t="shared" si="1"/>
        <v>-213.80000000000018</v>
      </c>
      <c r="H69" s="13">
        <f t="shared" si="2"/>
        <v>88.62221276142834</v>
      </c>
    </row>
    <row r="70" spans="1:8" ht="12.75">
      <c r="A70" s="11"/>
      <c r="B70" s="11" t="s">
        <v>88</v>
      </c>
      <c r="C70" s="6"/>
      <c r="D70" s="12"/>
      <c r="E70" s="13"/>
      <c r="F70" s="12"/>
      <c r="G70" s="6"/>
      <c r="H70" s="13"/>
    </row>
    <row r="71" spans="1:8" ht="12.75">
      <c r="A71" s="11" t="s">
        <v>89</v>
      </c>
      <c r="B71" s="11"/>
      <c r="C71" s="6">
        <v>114</v>
      </c>
      <c r="D71" s="12">
        <v>114.5</v>
      </c>
      <c r="E71" s="13">
        <f>SUM(D71*100/C71)</f>
        <v>100.43859649122807</v>
      </c>
      <c r="F71" s="12">
        <v>393.8</v>
      </c>
      <c r="G71" s="6">
        <f aca="true" t="shared" si="3" ref="G71:G135">SUM(D71-F71)</f>
        <v>-279.3</v>
      </c>
      <c r="H71" s="13">
        <f t="shared" si="2"/>
        <v>29.075672930421533</v>
      </c>
    </row>
    <row r="72" spans="1:8" ht="12.75">
      <c r="A72" s="11" t="s">
        <v>90</v>
      </c>
      <c r="B72" s="11"/>
      <c r="C72" s="6">
        <v>0</v>
      </c>
      <c r="D72" s="12">
        <v>0</v>
      </c>
      <c r="E72" s="13"/>
      <c r="F72" s="12">
        <v>3</v>
      </c>
      <c r="G72" s="6">
        <f t="shared" si="3"/>
        <v>-3</v>
      </c>
      <c r="H72" s="13"/>
    </row>
    <row r="73" spans="1:8" ht="12.75">
      <c r="A73" s="11" t="s">
        <v>91</v>
      </c>
      <c r="B73" s="11"/>
      <c r="C73" s="6">
        <v>62</v>
      </c>
      <c r="D73" s="12">
        <v>63.1</v>
      </c>
      <c r="E73" s="13">
        <f>SUM(D73*100/C73)</f>
        <v>101.7741935483871</v>
      </c>
      <c r="F73" s="12">
        <v>55.8</v>
      </c>
      <c r="G73" s="6">
        <f t="shared" si="3"/>
        <v>7.300000000000004</v>
      </c>
      <c r="H73" s="13">
        <f t="shared" si="2"/>
        <v>113.08243727598567</v>
      </c>
    </row>
    <row r="74" spans="1:8" ht="12.75">
      <c r="A74" s="11" t="s">
        <v>174</v>
      </c>
      <c r="B74" s="11"/>
      <c r="C74" s="6">
        <v>14</v>
      </c>
      <c r="D74" s="12">
        <v>13.8</v>
      </c>
      <c r="E74" s="13"/>
      <c r="F74" s="12">
        <v>0</v>
      </c>
      <c r="G74" s="6">
        <f t="shared" si="3"/>
        <v>13.8</v>
      </c>
      <c r="H74" s="13"/>
    </row>
    <row r="75" spans="1:8" ht="12.75">
      <c r="A75" s="11" t="s">
        <v>283</v>
      </c>
      <c r="B75" s="16"/>
      <c r="C75" s="6">
        <v>20</v>
      </c>
      <c r="D75" s="12">
        <v>20</v>
      </c>
      <c r="E75" s="13"/>
      <c r="F75" s="12">
        <v>0</v>
      </c>
      <c r="G75" s="6">
        <f t="shared" si="3"/>
        <v>20</v>
      </c>
      <c r="H75" s="13"/>
    </row>
    <row r="76" spans="1:8" ht="12.75">
      <c r="A76" s="11" t="s">
        <v>92</v>
      </c>
      <c r="B76" s="11"/>
      <c r="C76" s="6">
        <v>3</v>
      </c>
      <c r="D76" s="12">
        <v>2.7</v>
      </c>
      <c r="E76" s="13">
        <f>SUM(D76*100/C76)</f>
        <v>90</v>
      </c>
      <c r="F76" s="12">
        <v>3.9</v>
      </c>
      <c r="G76" s="6">
        <f t="shared" si="3"/>
        <v>-1.1999999999999997</v>
      </c>
      <c r="H76" s="13">
        <f t="shared" si="2"/>
        <v>69.23076923076923</v>
      </c>
    </row>
    <row r="77" spans="1:8" ht="12.75">
      <c r="A77" s="11" t="s">
        <v>93</v>
      </c>
      <c r="B77" s="11"/>
      <c r="C77" s="6">
        <v>150</v>
      </c>
      <c r="D77" s="12">
        <v>155.7</v>
      </c>
      <c r="E77" s="13">
        <f>SUM(D77*100/C77)</f>
        <v>103.79999999999998</v>
      </c>
      <c r="F77" s="12">
        <v>10.5</v>
      </c>
      <c r="G77" s="6">
        <f t="shared" si="3"/>
        <v>145.2</v>
      </c>
      <c r="H77" s="13">
        <f t="shared" si="2"/>
        <v>1482.8571428571427</v>
      </c>
    </row>
    <row r="78" spans="1:8" ht="12.75">
      <c r="A78" s="11" t="s">
        <v>243</v>
      </c>
      <c r="B78" s="11"/>
      <c r="C78" s="6">
        <v>1</v>
      </c>
      <c r="D78" s="12">
        <v>0</v>
      </c>
      <c r="E78" s="13"/>
      <c r="F78" s="12"/>
      <c r="G78" s="6">
        <f t="shared" si="3"/>
        <v>0</v>
      </c>
      <c r="H78" s="13"/>
    </row>
    <row r="79" spans="1:8" ht="12.75">
      <c r="A79" s="11" t="s">
        <v>94</v>
      </c>
      <c r="B79" s="11"/>
      <c r="C79" s="6">
        <v>900</v>
      </c>
      <c r="D79" s="12">
        <v>785</v>
      </c>
      <c r="E79" s="13">
        <f>SUM(D79*100/C79)</f>
        <v>87.22222222222223</v>
      </c>
      <c r="F79" s="12">
        <v>622.9</v>
      </c>
      <c r="G79" s="6">
        <f t="shared" si="3"/>
        <v>162.10000000000002</v>
      </c>
      <c r="H79" s="13">
        <f t="shared" si="2"/>
        <v>126.02343875421417</v>
      </c>
    </row>
    <row r="80" spans="1:8" ht="12.75">
      <c r="A80" s="11" t="s">
        <v>95</v>
      </c>
      <c r="B80" s="11"/>
      <c r="C80" s="6">
        <v>600</v>
      </c>
      <c r="D80" s="12">
        <v>510.5</v>
      </c>
      <c r="E80" s="13">
        <f>SUM(D80*100/C80)</f>
        <v>85.08333333333333</v>
      </c>
      <c r="F80" s="12">
        <v>789.2</v>
      </c>
      <c r="G80" s="6">
        <f t="shared" si="3"/>
        <v>-278.70000000000005</v>
      </c>
      <c r="H80" s="13">
        <f t="shared" si="2"/>
        <v>64.68575772934616</v>
      </c>
    </row>
    <row r="81" spans="1:8" ht="25.5">
      <c r="A81" s="37" t="s">
        <v>175</v>
      </c>
      <c r="B81" s="38" t="s">
        <v>176</v>
      </c>
      <c r="C81" s="15">
        <f>SUM(C82)</f>
        <v>-18.4</v>
      </c>
      <c r="D81" s="15">
        <f>SUM(D82)</f>
        <v>-5.5</v>
      </c>
      <c r="E81" s="15">
        <f>SUM(E82)</f>
        <v>0</v>
      </c>
      <c r="F81" s="15">
        <f>SUM(F82)</f>
        <v>62.699999999999996</v>
      </c>
      <c r="G81" s="35">
        <f>SUM(D81-F81)</f>
        <v>-68.19999999999999</v>
      </c>
      <c r="H81" s="36">
        <f>SUM(D81*100/F81)</f>
        <v>-8.771929824561404</v>
      </c>
    </row>
    <row r="82" spans="1:8" ht="12.75">
      <c r="A82" s="16" t="s">
        <v>177</v>
      </c>
      <c r="B82" s="16"/>
      <c r="C82" s="12">
        <f>SUM(C83:C88)</f>
        <v>-18.4</v>
      </c>
      <c r="D82" s="12">
        <f>SUM(D83:D88)</f>
        <v>-5.5</v>
      </c>
      <c r="E82" s="12">
        <f>SUM(E83:E88)</f>
        <v>0</v>
      </c>
      <c r="F82" s="12">
        <f>SUM(F83:F88)</f>
        <v>62.699999999999996</v>
      </c>
      <c r="G82" s="6">
        <f t="shared" si="3"/>
        <v>-68.19999999999999</v>
      </c>
      <c r="H82" s="13">
        <f>SUM(D82*100/F82)</f>
        <v>-8.771929824561404</v>
      </c>
    </row>
    <row r="83" spans="1:8" ht="12.75">
      <c r="A83" s="16" t="s">
        <v>184</v>
      </c>
      <c r="B83" s="16"/>
      <c r="C83" s="17"/>
      <c r="D83" s="18">
        <v>9.8</v>
      </c>
      <c r="E83" s="10"/>
      <c r="F83" s="12">
        <v>53.3</v>
      </c>
      <c r="G83" s="6">
        <f t="shared" si="3"/>
        <v>-43.5</v>
      </c>
      <c r="H83" s="13">
        <f>SUM(D83*100/F83)</f>
        <v>18.386491557223266</v>
      </c>
    </row>
    <row r="84" spans="1:8" ht="12.75">
      <c r="A84" s="16" t="s">
        <v>179</v>
      </c>
      <c r="B84" s="16"/>
      <c r="C84" s="17">
        <v>-9.8</v>
      </c>
      <c r="D84" s="18">
        <v>-9.8</v>
      </c>
      <c r="E84" s="10"/>
      <c r="F84" s="12">
        <v>5.4</v>
      </c>
      <c r="G84" s="6">
        <f t="shared" si="3"/>
        <v>-15.200000000000001</v>
      </c>
      <c r="H84" s="13"/>
    </row>
    <row r="85" spans="1:8" ht="12.75">
      <c r="A85" s="16" t="s">
        <v>180</v>
      </c>
      <c r="B85" s="16"/>
      <c r="C85" s="17"/>
      <c r="D85" s="18">
        <v>0</v>
      </c>
      <c r="E85" s="10"/>
      <c r="F85" s="12">
        <v>0</v>
      </c>
      <c r="G85" s="6">
        <f t="shared" si="3"/>
        <v>0</v>
      </c>
      <c r="H85" s="13"/>
    </row>
    <row r="86" spans="1:8" ht="12.75">
      <c r="A86" s="16" t="s">
        <v>181</v>
      </c>
      <c r="B86" s="16"/>
      <c r="C86" s="17"/>
      <c r="D86" s="18">
        <v>0</v>
      </c>
      <c r="E86" s="10"/>
      <c r="F86" s="12">
        <v>0</v>
      </c>
      <c r="G86" s="6">
        <f t="shared" si="3"/>
        <v>0</v>
      </c>
      <c r="H86" s="13"/>
    </row>
    <row r="87" spans="1:8" ht="12.75">
      <c r="A87" s="16" t="s">
        <v>182</v>
      </c>
      <c r="B87" s="16"/>
      <c r="C87" s="17">
        <v>-8.6</v>
      </c>
      <c r="D87" s="18">
        <v>-5.5</v>
      </c>
      <c r="E87" s="10"/>
      <c r="F87" s="12">
        <v>2.5</v>
      </c>
      <c r="G87" s="6">
        <f t="shared" si="3"/>
        <v>-8</v>
      </c>
      <c r="H87" s="13"/>
    </row>
    <row r="88" spans="1:8" ht="12.75">
      <c r="A88" s="16" t="s">
        <v>183</v>
      </c>
      <c r="B88" s="16"/>
      <c r="C88" s="17"/>
      <c r="D88" s="18">
        <v>0</v>
      </c>
      <c r="E88" s="10"/>
      <c r="F88" s="12">
        <v>1.5</v>
      </c>
      <c r="G88" s="6">
        <f t="shared" si="3"/>
        <v>-1.5</v>
      </c>
      <c r="H88" s="13"/>
    </row>
    <row r="89" spans="1:8" ht="55.5" customHeight="1">
      <c r="A89" s="16" t="s">
        <v>209</v>
      </c>
      <c r="B89" s="16" t="s">
        <v>210</v>
      </c>
      <c r="C89" s="17"/>
      <c r="D89" s="18"/>
      <c r="E89" s="10"/>
      <c r="F89" s="12">
        <v>-56.4</v>
      </c>
      <c r="G89" s="6">
        <f t="shared" si="3"/>
        <v>56.4</v>
      </c>
      <c r="H89" s="10"/>
    </row>
    <row r="90" spans="1:8" ht="12.75">
      <c r="A90" s="11" t="s">
        <v>96</v>
      </c>
      <c r="B90" s="7" t="s">
        <v>97</v>
      </c>
      <c r="C90" s="19">
        <f>SUM(C91+C154+C157)</f>
        <v>522678.104</v>
      </c>
      <c r="D90" s="19">
        <f>SUM(D91+D154+D157)</f>
        <v>465789.958</v>
      </c>
      <c r="E90" s="10">
        <f aca="true" t="shared" si="4" ref="E90:E154">SUM(D90*100/C90)</f>
        <v>89.11602656307178</v>
      </c>
      <c r="F90" s="19">
        <f>SUM(F91+F154+F157)</f>
        <v>342870.24</v>
      </c>
      <c r="G90" s="19">
        <f t="shared" si="3"/>
        <v>122919.718</v>
      </c>
      <c r="H90" s="10">
        <f>SUM(D90*100/F90)</f>
        <v>135.85021493845602</v>
      </c>
    </row>
    <row r="91" spans="1:8" ht="43.5" customHeight="1">
      <c r="A91" s="11" t="s">
        <v>98</v>
      </c>
      <c r="B91" s="11" t="s">
        <v>99</v>
      </c>
      <c r="C91" s="20">
        <f>SUM(C92+C94+C124+C134)</f>
        <v>522901.804</v>
      </c>
      <c r="D91" s="20">
        <f>SUM(D92+D94+D124+D134)</f>
        <v>466011.36</v>
      </c>
      <c r="E91" s="13">
        <f t="shared" si="4"/>
        <v>89.12024331053942</v>
      </c>
      <c r="F91" s="21">
        <f>SUM(F92+F94+F124+F134)</f>
        <v>341400.33999999997</v>
      </c>
      <c r="G91" s="20">
        <f t="shared" si="3"/>
        <v>124611.02000000002</v>
      </c>
      <c r="H91" s="13">
        <f>SUM(D91*100/F91)</f>
        <v>136.499969507939</v>
      </c>
    </row>
    <row r="92" spans="1:8" ht="12.75">
      <c r="A92" s="4" t="s">
        <v>100</v>
      </c>
      <c r="B92" s="7" t="s">
        <v>101</v>
      </c>
      <c r="C92" s="9">
        <f>SUM(C93)</f>
        <v>86709</v>
      </c>
      <c r="D92" s="9">
        <f>SUM(D93)</f>
        <v>79486</v>
      </c>
      <c r="E92" s="10">
        <f t="shared" si="4"/>
        <v>91.66983819442042</v>
      </c>
      <c r="F92" s="9">
        <f>SUM(F93)</f>
        <v>34322</v>
      </c>
      <c r="G92" s="9">
        <f t="shared" si="3"/>
        <v>45164</v>
      </c>
      <c r="H92" s="10">
        <f>SUM(D92*100/F92)</f>
        <v>231.5890682361168</v>
      </c>
    </row>
    <row r="93" spans="1:8" ht="41.25" customHeight="1">
      <c r="A93" s="4" t="s">
        <v>158</v>
      </c>
      <c r="B93" s="11" t="s">
        <v>102</v>
      </c>
      <c r="C93" s="6">
        <v>86709</v>
      </c>
      <c r="D93" s="12">
        <v>79486</v>
      </c>
      <c r="E93" s="13">
        <f t="shared" si="4"/>
        <v>91.66983819442042</v>
      </c>
      <c r="F93" s="12">
        <v>34322</v>
      </c>
      <c r="G93" s="6">
        <f t="shared" si="3"/>
        <v>45164</v>
      </c>
      <c r="H93" s="13">
        <f>SUM(D93*100/F93)</f>
        <v>231.5890682361168</v>
      </c>
    </row>
    <row r="94" spans="1:8" ht="12.75">
      <c r="A94" s="4" t="s">
        <v>159</v>
      </c>
      <c r="B94" s="7" t="s">
        <v>103</v>
      </c>
      <c r="C94" s="10">
        <f>SUM(C95:C105)</f>
        <v>109314.79999999999</v>
      </c>
      <c r="D94" s="19">
        <f>SUM(D95:D105)</f>
        <v>86933.29999999999</v>
      </c>
      <c r="E94" s="10">
        <f t="shared" si="4"/>
        <v>79.52564520083281</v>
      </c>
      <c r="F94" s="19">
        <f>SUM(F96:F105)</f>
        <v>102955.29000000001</v>
      </c>
      <c r="G94" s="9">
        <f t="shared" si="3"/>
        <v>-16021.99000000002</v>
      </c>
      <c r="H94" s="10">
        <f>SUM(D94*100/F94)</f>
        <v>84.4379147492081</v>
      </c>
    </row>
    <row r="95" spans="1:8" ht="81" customHeight="1">
      <c r="A95" s="4" t="s">
        <v>1</v>
      </c>
      <c r="B95" s="16" t="s">
        <v>0</v>
      </c>
      <c r="C95" s="13">
        <v>404.1</v>
      </c>
      <c r="D95" s="19"/>
      <c r="E95" s="10"/>
      <c r="F95" s="19"/>
      <c r="G95" s="9"/>
      <c r="H95" s="10"/>
    </row>
    <row r="96" spans="1:8" ht="45.75" customHeight="1">
      <c r="A96" s="4" t="s">
        <v>211</v>
      </c>
      <c r="B96" s="11" t="s">
        <v>105</v>
      </c>
      <c r="C96" s="6">
        <v>1965.6</v>
      </c>
      <c r="D96" s="12">
        <v>1965.6</v>
      </c>
      <c r="E96" s="13">
        <f t="shared" si="4"/>
        <v>100</v>
      </c>
      <c r="F96" s="12">
        <v>0</v>
      </c>
      <c r="G96" s="6">
        <f t="shared" si="3"/>
        <v>1965.6</v>
      </c>
      <c r="H96" s="13"/>
    </row>
    <row r="97" spans="1:8" ht="92.25" customHeight="1">
      <c r="A97" s="4" t="s">
        <v>106</v>
      </c>
      <c r="B97" s="11" t="s">
        <v>107</v>
      </c>
      <c r="C97" s="6">
        <v>3195</v>
      </c>
      <c r="D97" s="12">
        <v>2884.2</v>
      </c>
      <c r="E97" s="13">
        <f t="shared" si="4"/>
        <v>90.27230046948357</v>
      </c>
      <c r="F97" s="12">
        <v>2633</v>
      </c>
      <c r="G97" s="6">
        <f t="shared" si="3"/>
        <v>251.19999999999982</v>
      </c>
      <c r="H97" s="13">
        <f>SUM(D97*100/F97)</f>
        <v>109.54044815799469</v>
      </c>
    </row>
    <row r="98" spans="1:8" ht="54.75" customHeight="1">
      <c r="A98" s="4" t="s">
        <v>108</v>
      </c>
      <c r="B98" s="11" t="s">
        <v>109</v>
      </c>
      <c r="C98" s="6">
        <v>18435</v>
      </c>
      <c r="D98" s="32">
        <v>13336.2</v>
      </c>
      <c r="E98" s="13">
        <f t="shared" si="4"/>
        <v>72.34174125305127</v>
      </c>
      <c r="F98" s="12">
        <v>12991.96</v>
      </c>
      <c r="G98" s="6">
        <f t="shared" si="3"/>
        <v>344.2400000000016</v>
      </c>
      <c r="H98" s="13">
        <f>SUM(D98*100/F98)</f>
        <v>102.64963869962655</v>
      </c>
    </row>
    <row r="99" spans="1:8" ht="54" customHeight="1">
      <c r="A99" s="4" t="s">
        <v>108</v>
      </c>
      <c r="B99" s="11" t="s">
        <v>110</v>
      </c>
      <c r="C99" s="6">
        <v>8000</v>
      </c>
      <c r="D99" s="12">
        <v>0</v>
      </c>
      <c r="E99" s="13">
        <f t="shared" si="4"/>
        <v>0</v>
      </c>
      <c r="F99" s="12">
        <v>0</v>
      </c>
      <c r="G99" s="6">
        <f t="shared" si="3"/>
        <v>0</v>
      </c>
      <c r="H99" s="13"/>
    </row>
    <row r="100" spans="1:8" ht="67.5" customHeight="1">
      <c r="A100" s="4" t="s">
        <v>111</v>
      </c>
      <c r="B100" s="11" t="s">
        <v>112</v>
      </c>
      <c r="C100" s="6">
        <v>1267.5</v>
      </c>
      <c r="D100" s="12">
        <v>1267.5</v>
      </c>
      <c r="E100" s="13">
        <f t="shared" si="4"/>
        <v>100</v>
      </c>
      <c r="F100" s="12">
        <v>5766.83</v>
      </c>
      <c r="G100" s="6">
        <f t="shared" si="3"/>
        <v>-4499.33</v>
      </c>
      <c r="H100" s="13">
        <f>SUM(D100*100/F100)</f>
        <v>21.97914625539508</v>
      </c>
    </row>
    <row r="101" spans="1:8" ht="67.5" customHeight="1">
      <c r="A101" s="4" t="s">
        <v>111</v>
      </c>
      <c r="B101" s="11" t="s">
        <v>113</v>
      </c>
      <c r="C101" s="6">
        <v>1273.2</v>
      </c>
      <c r="D101" s="12">
        <v>1243</v>
      </c>
      <c r="E101" s="13">
        <f t="shared" si="4"/>
        <v>97.62802387684575</v>
      </c>
      <c r="F101" s="12">
        <v>0</v>
      </c>
      <c r="G101" s="6">
        <f t="shared" si="3"/>
        <v>1243</v>
      </c>
      <c r="H101" s="13"/>
    </row>
    <row r="102" spans="1:8" ht="109.5" customHeight="1">
      <c r="A102" s="4" t="s">
        <v>246</v>
      </c>
      <c r="B102" s="16" t="s">
        <v>247</v>
      </c>
      <c r="C102" s="13">
        <v>10000</v>
      </c>
      <c r="D102" s="12">
        <v>10000</v>
      </c>
      <c r="E102" s="13">
        <f t="shared" si="4"/>
        <v>100</v>
      </c>
      <c r="F102" s="12">
        <v>50000</v>
      </c>
      <c r="G102" s="6">
        <f t="shared" si="3"/>
        <v>-40000</v>
      </c>
      <c r="H102" s="13">
        <f>SUM(D102*100/F102)</f>
        <v>20</v>
      </c>
    </row>
    <row r="103" spans="1:8" ht="69.75" customHeight="1">
      <c r="A103" s="4" t="s">
        <v>248</v>
      </c>
      <c r="B103" s="16" t="s">
        <v>249</v>
      </c>
      <c r="C103" s="13">
        <v>2888.8</v>
      </c>
      <c r="D103" s="12">
        <v>2888.7</v>
      </c>
      <c r="E103" s="13">
        <f t="shared" si="4"/>
        <v>99.9965383550263</v>
      </c>
      <c r="F103" s="12">
        <v>2801.4</v>
      </c>
      <c r="G103" s="6">
        <f t="shared" si="3"/>
        <v>87.29999999999973</v>
      </c>
      <c r="H103" s="13">
        <f>SUM(D103*100/F103)</f>
        <v>103.11629899336046</v>
      </c>
    </row>
    <row r="104" spans="1:8" ht="41.25" customHeight="1">
      <c r="A104" s="4" t="s">
        <v>284</v>
      </c>
      <c r="B104" s="16" t="s">
        <v>2</v>
      </c>
      <c r="C104" s="13"/>
      <c r="D104" s="12"/>
      <c r="E104" s="13"/>
      <c r="F104" s="12">
        <v>3903.2</v>
      </c>
      <c r="G104" s="6"/>
      <c r="H104" s="13"/>
    </row>
    <row r="105" spans="1:8" ht="25.5">
      <c r="A105" s="4" t="s">
        <v>114</v>
      </c>
      <c r="B105" s="7" t="s">
        <v>160</v>
      </c>
      <c r="C105" s="13">
        <f>SUM(C106:C123)</f>
        <v>61885.6</v>
      </c>
      <c r="D105" s="13">
        <f>SUM(D106:D123)</f>
        <v>53348.1</v>
      </c>
      <c r="E105" s="13">
        <f t="shared" si="4"/>
        <v>86.20438357226884</v>
      </c>
      <c r="F105" s="6">
        <f>SUM(F106:F123)</f>
        <v>24858.9</v>
      </c>
      <c r="G105" s="6">
        <f t="shared" si="3"/>
        <v>28489.199999999997</v>
      </c>
      <c r="H105" s="13">
        <f>SUM(D105*100/F105)</f>
        <v>214.60362284735044</v>
      </c>
    </row>
    <row r="106" spans="1:8" ht="54.75" customHeight="1">
      <c r="A106" s="4" t="s">
        <v>115</v>
      </c>
      <c r="B106" s="16" t="s">
        <v>267</v>
      </c>
      <c r="C106" s="13">
        <v>104</v>
      </c>
      <c r="D106" s="6">
        <v>104</v>
      </c>
      <c r="E106" s="13">
        <f t="shared" si="4"/>
        <v>100</v>
      </c>
      <c r="F106" s="6">
        <v>32</v>
      </c>
      <c r="G106" s="6">
        <f t="shared" si="3"/>
        <v>72</v>
      </c>
      <c r="H106" s="13">
        <f>SUM(D106*100/F106)</f>
        <v>325</v>
      </c>
    </row>
    <row r="107" spans="1:8" ht="42.75" customHeight="1">
      <c r="A107" s="4" t="s">
        <v>115</v>
      </c>
      <c r="B107" s="11" t="s">
        <v>116</v>
      </c>
      <c r="C107" s="6">
        <v>60</v>
      </c>
      <c r="D107" s="12">
        <v>60</v>
      </c>
      <c r="E107" s="13">
        <f t="shared" si="4"/>
        <v>100</v>
      </c>
      <c r="F107" s="12">
        <v>0</v>
      </c>
      <c r="G107" s="6">
        <f t="shared" si="3"/>
        <v>60</v>
      </c>
      <c r="H107" s="13"/>
    </row>
    <row r="108" spans="1:8" ht="63.75">
      <c r="A108" s="4" t="s">
        <v>115</v>
      </c>
      <c r="B108" s="11" t="s">
        <v>126</v>
      </c>
      <c r="C108" s="6">
        <v>7247.7</v>
      </c>
      <c r="D108" s="12">
        <v>964.2</v>
      </c>
      <c r="E108" s="13">
        <f t="shared" si="4"/>
        <v>13.303530775280434</v>
      </c>
      <c r="F108" s="12">
        <v>0</v>
      </c>
      <c r="G108" s="6">
        <f t="shared" si="3"/>
        <v>964.2</v>
      </c>
      <c r="H108" s="13"/>
    </row>
    <row r="109" spans="1:8" ht="40.5" customHeight="1">
      <c r="A109" s="4" t="s">
        <v>115</v>
      </c>
      <c r="B109" s="11" t="s">
        <v>128</v>
      </c>
      <c r="C109" s="6">
        <v>48.7</v>
      </c>
      <c r="D109" s="12">
        <v>48.7</v>
      </c>
      <c r="E109" s="13">
        <f t="shared" si="4"/>
        <v>100</v>
      </c>
      <c r="F109" s="12">
        <v>0</v>
      </c>
      <c r="G109" s="6">
        <f t="shared" si="3"/>
        <v>48.7</v>
      </c>
      <c r="H109" s="13"/>
    </row>
    <row r="110" spans="1:8" ht="67.5" customHeight="1">
      <c r="A110" s="4" t="s">
        <v>115</v>
      </c>
      <c r="B110" s="16" t="s">
        <v>250</v>
      </c>
      <c r="C110" s="13">
        <v>421.2</v>
      </c>
      <c r="D110" s="13">
        <v>421.2</v>
      </c>
      <c r="E110" s="32">
        <f t="shared" si="4"/>
        <v>100</v>
      </c>
      <c r="F110" s="13"/>
      <c r="G110" s="6">
        <f t="shared" si="3"/>
        <v>421.2</v>
      </c>
      <c r="H110" s="13"/>
    </row>
    <row r="111" spans="1:8" ht="56.25" customHeight="1">
      <c r="A111" s="4" t="s">
        <v>115</v>
      </c>
      <c r="B111" s="16" t="s">
        <v>260</v>
      </c>
      <c r="C111" s="13"/>
      <c r="D111" s="13"/>
      <c r="E111" s="32"/>
      <c r="F111" s="13">
        <v>40</v>
      </c>
      <c r="G111" s="6">
        <f t="shared" si="3"/>
        <v>-40</v>
      </c>
      <c r="H111" s="13">
        <f>SUM(D111*100/F111)</f>
        <v>0</v>
      </c>
    </row>
    <row r="112" spans="1:8" ht="68.25" customHeight="1">
      <c r="A112" s="4" t="s">
        <v>117</v>
      </c>
      <c r="B112" s="16" t="s">
        <v>268</v>
      </c>
      <c r="C112" s="13">
        <v>12874</v>
      </c>
      <c r="D112" s="13">
        <v>12874</v>
      </c>
      <c r="E112" s="13">
        <f t="shared" si="4"/>
        <v>100</v>
      </c>
      <c r="F112" s="13">
        <v>598</v>
      </c>
      <c r="G112" s="6">
        <f t="shared" si="3"/>
        <v>12276</v>
      </c>
      <c r="H112" s="13">
        <f>SUM(D112*100/F112)</f>
        <v>2152.8428093645484</v>
      </c>
    </row>
    <row r="113" spans="1:8" ht="55.5" customHeight="1">
      <c r="A113" s="4" t="s">
        <v>117</v>
      </c>
      <c r="B113" s="11" t="s">
        <v>118</v>
      </c>
      <c r="C113" s="6">
        <v>22023</v>
      </c>
      <c r="D113" s="12">
        <v>19818</v>
      </c>
      <c r="E113" s="13">
        <f t="shared" si="4"/>
        <v>89.98774008990601</v>
      </c>
      <c r="F113" s="12">
        <v>18762</v>
      </c>
      <c r="G113" s="6">
        <f t="shared" si="3"/>
        <v>1056</v>
      </c>
      <c r="H113" s="13">
        <f>SUM(D113*100/F113)</f>
        <v>105.62839782539174</v>
      </c>
    </row>
    <row r="114" spans="1:8" ht="55.5" customHeight="1">
      <c r="A114" s="4" t="s">
        <v>117</v>
      </c>
      <c r="B114" s="11" t="s">
        <v>122</v>
      </c>
      <c r="C114" s="6">
        <v>2680</v>
      </c>
      <c r="D114" s="12">
        <v>2680</v>
      </c>
      <c r="E114" s="13">
        <f t="shared" si="4"/>
        <v>100</v>
      </c>
      <c r="F114" s="12">
        <v>0</v>
      </c>
      <c r="G114" s="6">
        <f t="shared" si="3"/>
        <v>2680</v>
      </c>
      <c r="H114" s="13"/>
    </row>
    <row r="115" spans="1:8" ht="28.5" customHeight="1">
      <c r="A115" s="4" t="s">
        <v>117</v>
      </c>
      <c r="B115" s="11" t="s">
        <v>123</v>
      </c>
      <c r="C115" s="6">
        <v>6500</v>
      </c>
      <c r="D115" s="12">
        <v>6500</v>
      </c>
      <c r="E115" s="13">
        <f t="shared" si="4"/>
        <v>100</v>
      </c>
      <c r="F115" s="12">
        <v>0</v>
      </c>
      <c r="G115" s="6">
        <f t="shared" si="3"/>
        <v>6500</v>
      </c>
      <c r="H115" s="13"/>
    </row>
    <row r="116" spans="1:8" ht="56.25" customHeight="1">
      <c r="A116" s="4" t="s">
        <v>117</v>
      </c>
      <c r="B116" s="16" t="s">
        <v>251</v>
      </c>
      <c r="C116" s="13">
        <v>3503</v>
      </c>
      <c r="D116" s="13">
        <v>3503</v>
      </c>
      <c r="E116" s="13">
        <f t="shared" si="4"/>
        <v>100</v>
      </c>
      <c r="F116" s="12">
        <v>3415</v>
      </c>
      <c r="G116" s="6">
        <f t="shared" si="3"/>
        <v>88</v>
      </c>
      <c r="H116" s="13">
        <f>SUM(D116*100/F116)</f>
        <v>102.57686676427525</v>
      </c>
    </row>
    <row r="117" spans="1:8" ht="42.75" customHeight="1">
      <c r="A117" s="4" t="s">
        <v>121</v>
      </c>
      <c r="B117" s="16" t="s">
        <v>269</v>
      </c>
      <c r="C117" s="13">
        <v>1387</v>
      </c>
      <c r="D117" s="13">
        <v>1387</v>
      </c>
      <c r="E117" s="13">
        <f t="shared" si="4"/>
        <v>100</v>
      </c>
      <c r="F117" s="12">
        <v>351</v>
      </c>
      <c r="G117" s="6">
        <f t="shared" si="3"/>
        <v>1036</v>
      </c>
      <c r="H117" s="13">
        <f>SUM(D117*100/F117)</f>
        <v>395.15669515669515</v>
      </c>
    </row>
    <row r="118" spans="1:8" ht="275.25" customHeight="1">
      <c r="A118" s="4" t="s">
        <v>121</v>
      </c>
      <c r="B118" s="11" t="s">
        <v>5</v>
      </c>
      <c r="C118" s="6">
        <v>1817</v>
      </c>
      <c r="D118" s="12">
        <v>1817</v>
      </c>
      <c r="E118" s="13">
        <f t="shared" si="4"/>
        <v>100</v>
      </c>
      <c r="F118" s="12">
        <v>1543.9</v>
      </c>
      <c r="G118" s="6">
        <f t="shared" si="3"/>
        <v>273.0999999999999</v>
      </c>
      <c r="H118" s="13">
        <f>SUM(D118*100/F118)</f>
        <v>117.68896949284279</v>
      </c>
    </row>
    <row r="119" spans="1:8" ht="119.25" customHeight="1">
      <c r="A119" s="4" t="s">
        <v>121</v>
      </c>
      <c r="B119" s="11" t="s">
        <v>127</v>
      </c>
      <c r="C119" s="6">
        <v>200</v>
      </c>
      <c r="D119" s="12">
        <v>200</v>
      </c>
      <c r="E119" s="13">
        <f t="shared" si="4"/>
        <v>100</v>
      </c>
      <c r="F119" s="12">
        <v>0</v>
      </c>
      <c r="G119" s="6">
        <f t="shared" si="3"/>
        <v>200</v>
      </c>
      <c r="H119" s="13"/>
    </row>
    <row r="120" spans="1:8" ht="51">
      <c r="A120" s="4" t="s">
        <v>252</v>
      </c>
      <c r="B120" s="16" t="s">
        <v>270</v>
      </c>
      <c r="C120" s="13">
        <v>1276</v>
      </c>
      <c r="D120" s="12">
        <v>1276</v>
      </c>
      <c r="E120" s="13">
        <f t="shared" si="4"/>
        <v>100</v>
      </c>
      <c r="F120" s="12">
        <v>117</v>
      </c>
      <c r="G120" s="6">
        <f t="shared" si="3"/>
        <v>1159</v>
      </c>
      <c r="H120" s="13">
        <f>SUM(D120*100/F120)</f>
        <v>1090.5982905982905</v>
      </c>
    </row>
    <row r="121" spans="1:8" ht="130.5" customHeight="1">
      <c r="A121" s="4" t="s">
        <v>252</v>
      </c>
      <c r="B121" s="16" t="s">
        <v>253</v>
      </c>
      <c r="C121" s="13">
        <v>419</v>
      </c>
      <c r="D121" s="13">
        <v>419</v>
      </c>
      <c r="E121" s="13">
        <f>SUM(D121*100/C121)</f>
        <v>100</v>
      </c>
      <c r="F121" s="12">
        <v>0</v>
      </c>
      <c r="G121" s="6">
        <f>SUM(D121-F121)</f>
        <v>419</v>
      </c>
      <c r="H121" s="13"/>
    </row>
    <row r="122" spans="1:8" ht="66.75" customHeight="1">
      <c r="A122" s="4" t="s">
        <v>124</v>
      </c>
      <c r="B122" s="11" t="s">
        <v>120</v>
      </c>
      <c r="C122" s="6">
        <v>507</v>
      </c>
      <c r="D122" s="12">
        <v>458</v>
      </c>
      <c r="E122" s="13">
        <f>SUM(D122*100/C122)</f>
        <v>90.33530571992111</v>
      </c>
      <c r="F122" s="12">
        <v>0</v>
      </c>
      <c r="G122" s="6">
        <f>SUM(D122-F122)</f>
        <v>458</v>
      </c>
      <c r="H122" s="13"/>
    </row>
    <row r="123" spans="1:8" ht="68.25" customHeight="1">
      <c r="A123" s="4" t="s">
        <v>124</v>
      </c>
      <c r="B123" s="11" t="s">
        <v>125</v>
      </c>
      <c r="C123" s="6">
        <v>818</v>
      </c>
      <c r="D123" s="12">
        <v>818</v>
      </c>
      <c r="E123" s="13">
        <f t="shared" si="4"/>
        <v>100</v>
      </c>
      <c r="F123" s="12">
        <v>0</v>
      </c>
      <c r="G123" s="6">
        <f t="shared" si="3"/>
        <v>818</v>
      </c>
      <c r="H123" s="13"/>
    </row>
    <row r="124" spans="1:8" ht="12.75">
      <c r="A124" s="4" t="s">
        <v>129</v>
      </c>
      <c r="B124" s="7" t="s">
        <v>130</v>
      </c>
      <c r="C124" s="19">
        <f>SUM(C125:C133)</f>
        <v>255813.6</v>
      </c>
      <c r="D124" s="19">
        <f>SUM(D125:D133)</f>
        <v>228527.66</v>
      </c>
      <c r="E124" s="10">
        <f t="shared" si="4"/>
        <v>89.33366326106196</v>
      </c>
      <c r="F124" s="19">
        <f>SUM(F125:F133)</f>
        <v>185145.3</v>
      </c>
      <c r="G124" s="19">
        <f t="shared" si="3"/>
        <v>43382.360000000015</v>
      </c>
      <c r="H124" s="10">
        <f>SUM(D124*100/F124)</f>
        <v>123.43152108101043</v>
      </c>
    </row>
    <row r="125" spans="1:8" ht="95.25" customHeight="1">
      <c r="A125" s="4" t="s">
        <v>131</v>
      </c>
      <c r="B125" s="11" t="s">
        <v>132</v>
      </c>
      <c r="C125" s="6">
        <v>10966</v>
      </c>
      <c r="D125" s="21">
        <v>10966</v>
      </c>
      <c r="E125" s="13">
        <f t="shared" si="4"/>
        <v>100</v>
      </c>
      <c r="F125" s="12">
        <v>10316.81</v>
      </c>
      <c r="G125" s="20">
        <f t="shared" si="3"/>
        <v>649.1900000000005</v>
      </c>
      <c r="H125" s="13">
        <f>SUM(D125*100/F125)</f>
        <v>106.29254585477489</v>
      </c>
    </row>
    <row r="126" spans="1:8" ht="78" customHeight="1">
      <c r="A126" s="4" t="s">
        <v>133</v>
      </c>
      <c r="B126" s="11" t="s">
        <v>134</v>
      </c>
      <c r="C126" s="6">
        <v>553.1</v>
      </c>
      <c r="D126" s="12"/>
      <c r="E126" s="13"/>
      <c r="F126" s="12">
        <v>66.5</v>
      </c>
      <c r="G126" s="6"/>
      <c r="H126" s="13"/>
    </row>
    <row r="127" spans="1:8" ht="96" customHeight="1">
      <c r="A127" s="4" t="s">
        <v>135</v>
      </c>
      <c r="B127" s="11" t="s">
        <v>136</v>
      </c>
      <c r="C127" s="6">
        <v>3246.8</v>
      </c>
      <c r="D127" s="12">
        <v>3246.8</v>
      </c>
      <c r="E127" s="13">
        <f t="shared" si="4"/>
        <v>100</v>
      </c>
      <c r="F127" s="12">
        <v>2520.3</v>
      </c>
      <c r="G127" s="6">
        <f t="shared" si="3"/>
        <v>726.5</v>
      </c>
      <c r="H127" s="13">
        <f>SUM(D127*100/F127)</f>
        <v>128.82593342062452</v>
      </c>
    </row>
    <row r="128" spans="1:8" ht="97.5" customHeight="1">
      <c r="A128" s="4" t="s">
        <v>137</v>
      </c>
      <c r="B128" s="11" t="s">
        <v>138</v>
      </c>
      <c r="C128" s="6">
        <v>16084</v>
      </c>
      <c r="D128" s="21">
        <v>11414.1</v>
      </c>
      <c r="E128" s="13">
        <f t="shared" si="4"/>
        <v>70.96555583188261</v>
      </c>
      <c r="F128" s="12">
        <v>10837.8</v>
      </c>
      <c r="G128" s="20">
        <f t="shared" si="3"/>
        <v>576.3000000000011</v>
      </c>
      <c r="H128" s="13">
        <f>SUM(D128*100/F128)</f>
        <v>105.31749986159554</v>
      </c>
    </row>
    <row r="129" spans="1:8" ht="106.5" customHeight="1">
      <c r="A129" s="4" t="s">
        <v>139</v>
      </c>
      <c r="B129" s="11" t="s">
        <v>140</v>
      </c>
      <c r="C129" s="6">
        <v>155</v>
      </c>
      <c r="D129" s="12">
        <v>155</v>
      </c>
      <c r="E129" s="13">
        <f t="shared" si="4"/>
        <v>100</v>
      </c>
      <c r="F129" s="12">
        <v>161</v>
      </c>
      <c r="G129" s="6">
        <f t="shared" si="3"/>
        <v>-6</v>
      </c>
      <c r="H129" s="13">
        <f>SUM(D129*100/F129)</f>
        <v>96.27329192546584</v>
      </c>
    </row>
    <row r="130" spans="1:8" ht="107.25" customHeight="1">
      <c r="A130" s="4" t="s">
        <v>139</v>
      </c>
      <c r="B130" s="11" t="s">
        <v>141</v>
      </c>
      <c r="C130" s="6">
        <v>50156</v>
      </c>
      <c r="D130" s="21">
        <v>46478.06</v>
      </c>
      <c r="E130" s="13">
        <f t="shared" si="4"/>
        <v>92.6669989632347</v>
      </c>
      <c r="F130" s="12">
        <v>38387.89</v>
      </c>
      <c r="G130" s="13">
        <f t="shared" si="3"/>
        <v>8090.169999999998</v>
      </c>
      <c r="H130" s="13">
        <f>SUM(D130*100/F130)</f>
        <v>121.0747972863317</v>
      </c>
    </row>
    <row r="131" spans="1:8" ht="92.25" customHeight="1">
      <c r="A131" s="4" t="s">
        <v>139</v>
      </c>
      <c r="B131" s="16" t="s">
        <v>255</v>
      </c>
      <c r="C131" s="13">
        <v>0.1</v>
      </c>
      <c r="D131" s="13">
        <v>0.1</v>
      </c>
      <c r="E131" s="32">
        <f t="shared" si="4"/>
        <v>100</v>
      </c>
      <c r="F131" s="13"/>
      <c r="G131" s="33"/>
      <c r="H131" s="34"/>
    </row>
    <row r="132" spans="1:8" ht="69" customHeight="1">
      <c r="A132" s="4" t="s">
        <v>139</v>
      </c>
      <c r="B132" s="16" t="s">
        <v>274</v>
      </c>
      <c r="C132" s="13">
        <v>74.6</v>
      </c>
      <c r="D132" s="13">
        <v>74.6</v>
      </c>
      <c r="E132" s="32"/>
      <c r="F132" s="13"/>
      <c r="G132" s="33"/>
      <c r="H132" s="34"/>
    </row>
    <row r="133" spans="1:8" ht="249" customHeight="1">
      <c r="A133" s="4" t="s">
        <v>142</v>
      </c>
      <c r="B133" s="11" t="s">
        <v>6</v>
      </c>
      <c r="C133" s="6">
        <v>174578</v>
      </c>
      <c r="D133" s="12">
        <v>156193</v>
      </c>
      <c r="E133" s="13">
        <f t="shared" si="4"/>
        <v>89.46889069642224</v>
      </c>
      <c r="F133" s="12">
        <v>122855</v>
      </c>
      <c r="G133" s="6">
        <f t="shared" si="3"/>
        <v>33338</v>
      </c>
      <c r="H133" s="13">
        <f>SUM(D133*100/F133)</f>
        <v>127.13605469862847</v>
      </c>
    </row>
    <row r="134" spans="1:8" ht="25.5">
      <c r="A134" s="4" t="s">
        <v>143</v>
      </c>
      <c r="B134" s="7" t="s">
        <v>144</v>
      </c>
      <c r="C134" s="9">
        <f>SUM(C135:C153)</f>
        <v>71064.404</v>
      </c>
      <c r="D134" s="9">
        <f>SUM(D135:D153)</f>
        <v>71064.4</v>
      </c>
      <c r="E134" s="10">
        <f t="shared" si="4"/>
        <v>99.99999437130296</v>
      </c>
      <c r="F134" s="9">
        <f>SUM(F135:F153)</f>
        <v>18977.75</v>
      </c>
      <c r="G134" s="9">
        <f t="shared" si="3"/>
        <v>52086.649999999994</v>
      </c>
      <c r="H134" s="13">
        <f>SUM(D134*100/F134)</f>
        <v>374.46167222141713</v>
      </c>
    </row>
    <row r="135" spans="1:8" ht="66" customHeight="1">
      <c r="A135" s="4" t="s">
        <v>238</v>
      </c>
      <c r="B135" s="11" t="s">
        <v>239</v>
      </c>
      <c r="C135" s="6">
        <v>104</v>
      </c>
      <c r="D135" s="6">
        <v>104</v>
      </c>
      <c r="E135" s="13">
        <f t="shared" si="4"/>
        <v>100</v>
      </c>
      <c r="F135" s="6">
        <v>104</v>
      </c>
      <c r="G135" s="6">
        <f t="shared" si="3"/>
        <v>0</v>
      </c>
      <c r="H135" s="13">
        <f>SUM(D135*100/F135)</f>
        <v>100</v>
      </c>
    </row>
    <row r="136" spans="1:8" ht="105.75" customHeight="1">
      <c r="A136" s="4" t="s">
        <v>271</v>
      </c>
      <c r="B136" s="16" t="s">
        <v>272</v>
      </c>
      <c r="C136" s="13">
        <v>31316.4</v>
      </c>
      <c r="D136" s="6">
        <v>31316.4</v>
      </c>
      <c r="E136" s="13">
        <f t="shared" si="4"/>
        <v>100</v>
      </c>
      <c r="F136" s="6"/>
      <c r="G136" s="6">
        <f aca="true" t="shared" si="5" ref="G136:G150">SUM(D136-F136)</f>
        <v>31316.4</v>
      </c>
      <c r="H136" s="13"/>
    </row>
    <row r="137" spans="1:8" ht="40.5" customHeight="1">
      <c r="A137" s="4" t="s">
        <v>240</v>
      </c>
      <c r="B137" s="16" t="s">
        <v>279</v>
      </c>
      <c r="C137" s="13"/>
      <c r="D137" s="6"/>
      <c r="E137" s="13"/>
      <c r="F137" s="6">
        <v>8573.25</v>
      </c>
      <c r="G137" s="6"/>
      <c r="H137" s="13"/>
    </row>
    <row r="138" spans="1:8" ht="107.25" customHeight="1">
      <c r="A138" s="4" t="s">
        <v>240</v>
      </c>
      <c r="B138" s="11" t="s">
        <v>256</v>
      </c>
      <c r="C138" s="6">
        <v>300</v>
      </c>
      <c r="D138" s="6">
        <v>300</v>
      </c>
      <c r="E138" s="13">
        <f t="shared" si="4"/>
        <v>100</v>
      </c>
      <c r="F138" s="6">
        <v>5905</v>
      </c>
      <c r="G138" s="6">
        <f t="shared" si="5"/>
        <v>-5605</v>
      </c>
      <c r="H138" s="13">
        <f>SUM(D138*100/F138)</f>
        <v>5.080440304826419</v>
      </c>
    </row>
    <row r="139" spans="1:8" ht="79.5" customHeight="1">
      <c r="A139" s="4" t="s">
        <v>240</v>
      </c>
      <c r="B139" s="16" t="s">
        <v>257</v>
      </c>
      <c r="C139" s="13">
        <v>493.3</v>
      </c>
      <c r="D139" s="13">
        <v>493.3</v>
      </c>
      <c r="E139" s="13">
        <f t="shared" si="4"/>
        <v>100</v>
      </c>
      <c r="F139" s="13"/>
      <c r="G139" s="6">
        <f t="shared" si="5"/>
        <v>493.3</v>
      </c>
      <c r="H139" s="13"/>
    </row>
    <row r="140" spans="1:8" ht="41.25" customHeight="1">
      <c r="A140" s="4" t="s">
        <v>240</v>
      </c>
      <c r="B140" s="16" t="s">
        <v>262</v>
      </c>
      <c r="C140" s="13">
        <v>3625.7</v>
      </c>
      <c r="D140" s="13">
        <v>3625.7</v>
      </c>
      <c r="E140" s="13">
        <f t="shared" si="4"/>
        <v>100</v>
      </c>
      <c r="F140" s="13"/>
      <c r="G140" s="6">
        <f t="shared" si="5"/>
        <v>3625.7</v>
      </c>
      <c r="H140" s="13"/>
    </row>
    <row r="141" spans="1:8" ht="79.5" customHeight="1">
      <c r="A141" s="4" t="s">
        <v>240</v>
      </c>
      <c r="B141" s="16" t="s">
        <v>258</v>
      </c>
      <c r="C141" s="13">
        <v>14450.8</v>
      </c>
      <c r="D141" s="13">
        <v>14450.8</v>
      </c>
      <c r="E141" s="13">
        <f t="shared" si="4"/>
        <v>100</v>
      </c>
      <c r="F141" s="13"/>
      <c r="G141" s="6">
        <f t="shared" si="5"/>
        <v>14450.8</v>
      </c>
      <c r="H141" s="13"/>
    </row>
    <row r="142" spans="1:8" ht="81" customHeight="1">
      <c r="A142" s="4" t="s">
        <v>240</v>
      </c>
      <c r="B142" s="16" t="s">
        <v>275</v>
      </c>
      <c r="C142" s="13">
        <v>13654.904</v>
      </c>
      <c r="D142" s="13">
        <v>13654.9</v>
      </c>
      <c r="E142" s="13">
        <f t="shared" si="4"/>
        <v>99.99997070649489</v>
      </c>
      <c r="F142" s="13"/>
      <c r="G142" s="6">
        <f t="shared" si="5"/>
        <v>13654.9</v>
      </c>
      <c r="H142" s="13"/>
    </row>
    <row r="143" spans="1:8" ht="76.5">
      <c r="A143" s="4" t="s">
        <v>145</v>
      </c>
      <c r="B143" s="16" t="s">
        <v>259</v>
      </c>
      <c r="C143" s="13">
        <v>5607.3</v>
      </c>
      <c r="D143" s="13">
        <v>5607.3</v>
      </c>
      <c r="E143" s="13">
        <f t="shared" si="4"/>
        <v>100</v>
      </c>
      <c r="F143" s="13"/>
      <c r="G143" s="6">
        <f t="shared" si="5"/>
        <v>5607.3</v>
      </c>
      <c r="H143" s="34"/>
    </row>
    <row r="144" spans="1:8" ht="165.75">
      <c r="A144" s="4" t="s">
        <v>145</v>
      </c>
      <c r="B144" s="16" t="s">
        <v>273</v>
      </c>
      <c r="C144" s="13"/>
      <c r="D144" s="13"/>
      <c r="E144" s="13"/>
      <c r="F144" s="13">
        <v>2240</v>
      </c>
      <c r="G144" s="6">
        <f t="shared" si="5"/>
        <v>-2240</v>
      </c>
      <c r="H144" s="34"/>
    </row>
    <row r="145" spans="1:8" ht="105" customHeight="1">
      <c r="A145" s="4" t="s">
        <v>145</v>
      </c>
      <c r="B145" s="11" t="s">
        <v>146</v>
      </c>
      <c r="C145" s="6">
        <v>367</v>
      </c>
      <c r="D145" s="12">
        <v>367</v>
      </c>
      <c r="E145" s="13">
        <f t="shared" si="4"/>
        <v>100</v>
      </c>
      <c r="F145" s="12">
        <v>358</v>
      </c>
      <c r="G145" s="6">
        <f t="shared" si="5"/>
        <v>9</v>
      </c>
      <c r="H145" s="13">
        <f>SUM(D145*100/F145)</f>
        <v>102.51396648044692</v>
      </c>
    </row>
    <row r="146" spans="1:8" ht="144.75" customHeight="1">
      <c r="A146" s="4" t="s">
        <v>145</v>
      </c>
      <c r="B146" s="11" t="s">
        <v>290</v>
      </c>
      <c r="C146" s="6">
        <v>52</v>
      </c>
      <c r="D146" s="12">
        <v>52</v>
      </c>
      <c r="E146" s="13">
        <f>SUM(D146*100/C146)</f>
        <v>100</v>
      </c>
      <c r="F146" s="12">
        <v>45</v>
      </c>
      <c r="G146" s="6">
        <f t="shared" si="5"/>
        <v>7</v>
      </c>
      <c r="H146" s="13">
        <f>SUM(D146*100/F146)</f>
        <v>115.55555555555556</v>
      </c>
    </row>
    <row r="147" spans="1:8" ht="102">
      <c r="A147" s="4" t="s">
        <v>145</v>
      </c>
      <c r="B147" s="11" t="s">
        <v>288</v>
      </c>
      <c r="C147" s="6"/>
      <c r="D147" s="12"/>
      <c r="E147" s="13"/>
      <c r="F147" s="12">
        <v>500</v>
      </c>
      <c r="G147" s="6"/>
      <c r="H147" s="13"/>
    </row>
    <row r="148" spans="1:8" ht="68.25" customHeight="1">
      <c r="A148" s="4" t="s">
        <v>287</v>
      </c>
      <c r="B148" s="11" t="s">
        <v>286</v>
      </c>
      <c r="C148" s="6"/>
      <c r="D148" s="12"/>
      <c r="E148" s="13"/>
      <c r="F148" s="12">
        <v>400</v>
      </c>
      <c r="G148" s="6"/>
      <c r="H148" s="13"/>
    </row>
    <row r="149" spans="1:8" ht="69.75" customHeight="1">
      <c r="A149" s="4" t="s">
        <v>236</v>
      </c>
      <c r="B149" s="16" t="s">
        <v>259</v>
      </c>
      <c r="C149" s="13">
        <v>500</v>
      </c>
      <c r="D149" s="13">
        <v>500</v>
      </c>
      <c r="E149" s="13">
        <f>SUM(D149*100/C149)</f>
        <v>100</v>
      </c>
      <c r="F149" s="12"/>
      <c r="G149" s="6">
        <f t="shared" si="5"/>
        <v>500</v>
      </c>
      <c r="H149" s="13"/>
    </row>
    <row r="150" spans="1:8" ht="67.5" customHeight="1">
      <c r="A150" s="4" t="s">
        <v>204</v>
      </c>
      <c r="B150" s="16" t="s">
        <v>259</v>
      </c>
      <c r="C150" s="13">
        <v>500</v>
      </c>
      <c r="D150" s="13">
        <v>500</v>
      </c>
      <c r="E150" s="13">
        <f>SUM(D150*100/C150)</f>
        <v>100</v>
      </c>
      <c r="F150" s="12"/>
      <c r="G150" s="6">
        <f t="shared" si="5"/>
        <v>500</v>
      </c>
      <c r="H150" s="13"/>
    </row>
    <row r="151" spans="1:8" ht="54.75" customHeight="1">
      <c r="A151" s="5" t="s">
        <v>204</v>
      </c>
      <c r="B151" s="16" t="s">
        <v>289</v>
      </c>
      <c r="C151" s="13"/>
      <c r="D151" s="13"/>
      <c r="E151" s="13"/>
      <c r="F151" s="12">
        <v>247.5</v>
      </c>
      <c r="G151" s="6"/>
      <c r="H151" s="13"/>
    </row>
    <row r="152" spans="1:8" ht="158.25" customHeight="1">
      <c r="A152" s="5" t="s">
        <v>204</v>
      </c>
      <c r="B152" s="16" t="s">
        <v>203</v>
      </c>
      <c r="C152" s="6"/>
      <c r="D152" s="12"/>
      <c r="E152" s="13"/>
      <c r="F152" s="12">
        <v>605</v>
      </c>
      <c r="G152" s="6">
        <f aca="true" t="shared" si="6" ref="G152:G161">SUM(D152-F152)</f>
        <v>-605</v>
      </c>
      <c r="H152" s="13">
        <f>SUM(D152*100/F152)</f>
        <v>0</v>
      </c>
    </row>
    <row r="153" spans="1:8" ht="51">
      <c r="A153" s="4" t="s">
        <v>231</v>
      </c>
      <c r="B153" s="11" t="s">
        <v>232</v>
      </c>
      <c r="C153" s="6">
        <v>93</v>
      </c>
      <c r="D153" s="12">
        <v>93</v>
      </c>
      <c r="E153" s="13">
        <f>SUM(D153*100/C153)</f>
        <v>100</v>
      </c>
      <c r="F153" s="12"/>
      <c r="G153" s="6">
        <f t="shared" si="6"/>
        <v>93</v>
      </c>
      <c r="H153" s="13"/>
    </row>
    <row r="154" spans="1:8" ht="25.5">
      <c r="A154" s="4" t="s">
        <v>147</v>
      </c>
      <c r="B154" s="7" t="s">
        <v>148</v>
      </c>
      <c r="C154" s="9">
        <f>SUM(C155:C156)</f>
        <v>392.3</v>
      </c>
      <c r="D154" s="9">
        <f>SUM(D155:D156)</f>
        <v>394.6</v>
      </c>
      <c r="E154" s="10">
        <f t="shared" si="4"/>
        <v>100.58628600560795</v>
      </c>
      <c r="F154" s="25">
        <f>SUM(F155:F156)</f>
        <v>1469.9</v>
      </c>
      <c r="G154" s="9">
        <f t="shared" si="6"/>
        <v>-1075.3000000000002</v>
      </c>
      <c r="H154" s="13">
        <f>SUM(D154*100/F154)</f>
        <v>26.845363630178923</v>
      </c>
    </row>
    <row r="155" spans="1:8" ht="25.5">
      <c r="A155" s="4" t="s">
        <v>149</v>
      </c>
      <c r="B155" s="11" t="s">
        <v>148</v>
      </c>
      <c r="C155" s="6">
        <v>100</v>
      </c>
      <c r="D155" s="12">
        <v>100</v>
      </c>
      <c r="E155" s="10"/>
      <c r="F155" s="12">
        <v>1007</v>
      </c>
      <c r="G155" s="9">
        <f t="shared" si="6"/>
        <v>-907</v>
      </c>
      <c r="H155" s="13">
        <f>SUM(D155*100/F155)</f>
        <v>9.930486593843098</v>
      </c>
    </row>
    <row r="156" spans="1:8" ht="25.5">
      <c r="A156" s="4" t="s">
        <v>150</v>
      </c>
      <c r="B156" s="11" t="s">
        <v>148</v>
      </c>
      <c r="C156" s="6">
        <v>292.3</v>
      </c>
      <c r="D156" s="12">
        <v>294.6</v>
      </c>
      <c r="E156" s="13">
        <f>SUM(D156*100/C156)</f>
        <v>100.78686281217928</v>
      </c>
      <c r="F156" s="12">
        <v>462.9</v>
      </c>
      <c r="G156" s="6">
        <f t="shared" si="6"/>
        <v>-168.29999999999995</v>
      </c>
      <c r="H156" s="13">
        <f>SUM(D156*100/F156)</f>
        <v>63.64225534672717</v>
      </c>
    </row>
    <row r="157" spans="1:8" ht="57" customHeight="1">
      <c r="A157" s="4" t="s">
        <v>186</v>
      </c>
      <c r="B157" s="7" t="s">
        <v>187</v>
      </c>
      <c r="C157" s="22">
        <f>SUM(C158:C160)</f>
        <v>-616</v>
      </c>
      <c r="D157" s="22">
        <f>SUM(D158:D160)</f>
        <v>-616.002</v>
      </c>
      <c r="E157" s="10"/>
      <c r="F157" s="12"/>
      <c r="G157" s="9">
        <f t="shared" si="6"/>
        <v>-616.002</v>
      </c>
      <c r="H157" s="13"/>
    </row>
    <row r="158" spans="1:8" ht="12.75">
      <c r="A158" s="4" t="s">
        <v>233</v>
      </c>
      <c r="B158" s="11"/>
      <c r="C158" s="6">
        <v>-483.8</v>
      </c>
      <c r="D158" s="30">
        <v>-483.792</v>
      </c>
      <c r="E158" s="10"/>
      <c r="F158" s="12"/>
      <c r="G158" s="6">
        <f t="shared" si="6"/>
        <v>-483.792</v>
      </c>
      <c r="H158" s="13"/>
    </row>
    <row r="159" spans="1:8" ht="12.75">
      <c r="A159" s="4" t="s">
        <v>234</v>
      </c>
      <c r="B159" s="11"/>
      <c r="C159" s="6">
        <v>-13.9</v>
      </c>
      <c r="D159" s="30">
        <v>-13.886</v>
      </c>
      <c r="E159" s="10"/>
      <c r="F159" s="12"/>
      <c r="G159" s="13">
        <f t="shared" si="6"/>
        <v>-13.886</v>
      </c>
      <c r="H159" s="13"/>
    </row>
    <row r="160" spans="1:8" ht="12.75">
      <c r="A160" s="4" t="s">
        <v>235</v>
      </c>
      <c r="B160" s="11"/>
      <c r="C160" s="6">
        <v>-118.3</v>
      </c>
      <c r="D160" s="30">
        <v>-118.324</v>
      </c>
      <c r="E160" s="10"/>
      <c r="F160" s="12"/>
      <c r="G160" s="6">
        <f t="shared" si="6"/>
        <v>-118.324</v>
      </c>
      <c r="H160" s="13"/>
    </row>
    <row r="161" spans="1:8" ht="12.75">
      <c r="A161" s="8"/>
      <c r="B161" s="7" t="s">
        <v>151</v>
      </c>
      <c r="C161" s="28">
        <f>SUM(C6+C90)</f>
        <v>971922.7039999999</v>
      </c>
      <c r="D161" s="28">
        <f>SUM(D90+D6)</f>
        <v>873041.258</v>
      </c>
      <c r="E161" s="10">
        <f>SUM(D161*100/C161)</f>
        <v>89.82620268123709</v>
      </c>
      <c r="F161" s="22">
        <f>SUM(F90+F6)</f>
        <v>716334.8400000001</v>
      </c>
      <c r="G161" s="19">
        <f t="shared" si="6"/>
        <v>156706.41799999995</v>
      </c>
      <c r="H161" s="13">
        <f>SUM(D161*100/F161)</f>
        <v>121.87614077237956</v>
      </c>
    </row>
    <row r="170" ht="12.75">
      <c r="C170" t="s">
        <v>296</v>
      </c>
    </row>
  </sheetData>
  <sheetProtection/>
  <mergeCells count="2">
    <mergeCell ref="A1:H1"/>
    <mergeCell ref="A2:H2"/>
  </mergeCells>
  <printOptions/>
  <pageMargins left="0.7874015748031497" right="0" top="0.5905511811023623" bottom="0.2755905511811024" header="0.5118110236220472" footer="0.5118110236220472"/>
  <pageSetup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27.125" style="0" customWidth="1"/>
    <col min="2" max="2" width="32.875" style="0" customWidth="1"/>
    <col min="3" max="3" width="10.25390625" style="0" customWidth="1"/>
    <col min="4" max="4" width="12.375" style="0" customWidth="1"/>
    <col min="5" max="5" width="11.375" style="0" customWidth="1"/>
    <col min="6" max="6" width="10.75390625" style="0" customWidth="1"/>
    <col min="7" max="7" width="10.25390625" style="0" customWidth="1"/>
    <col min="8" max="8" width="10.875" style="0" customWidth="1"/>
  </cols>
  <sheetData>
    <row r="1" spans="1:8" ht="15.75">
      <c r="A1" s="42" t="s">
        <v>281</v>
      </c>
      <c r="B1" s="42"/>
      <c r="C1" s="42"/>
      <c r="D1" s="42"/>
      <c r="E1" s="42"/>
      <c r="F1" s="42"/>
      <c r="G1" s="42"/>
      <c r="H1" s="42"/>
    </row>
    <row r="2" spans="1:8" ht="15.75">
      <c r="A2" s="42" t="s">
        <v>297</v>
      </c>
      <c r="B2" s="42"/>
      <c r="C2" s="42"/>
      <c r="D2" s="42"/>
      <c r="E2" s="42"/>
      <c r="F2" s="42"/>
      <c r="G2" s="42"/>
      <c r="H2" s="42"/>
    </row>
    <row r="3" spans="1:8" ht="15.75">
      <c r="A3" s="39"/>
      <c r="B3" s="39"/>
      <c r="C3" s="39"/>
      <c r="D3" s="39"/>
      <c r="E3" s="39"/>
      <c r="F3" s="39"/>
      <c r="G3" s="39"/>
      <c r="H3" s="39"/>
    </row>
    <row r="4" spans="1:8" ht="12.75">
      <c r="A4" s="1"/>
      <c r="B4" s="1"/>
      <c r="C4" s="1"/>
      <c r="D4" s="2"/>
      <c r="E4" s="2"/>
      <c r="F4" s="2" t="s">
        <v>164</v>
      </c>
      <c r="G4" s="24"/>
      <c r="H4" s="24"/>
    </row>
    <row r="5" spans="1:8" ht="63.75">
      <c r="A5" s="6" t="s">
        <v>161</v>
      </c>
      <c r="B5" s="4" t="s">
        <v>162</v>
      </c>
      <c r="C5" s="6" t="s">
        <v>218</v>
      </c>
      <c r="D5" s="6" t="s">
        <v>217</v>
      </c>
      <c r="E5" s="6" t="s">
        <v>207</v>
      </c>
      <c r="F5" s="6" t="s">
        <v>219</v>
      </c>
      <c r="G5" s="6" t="s">
        <v>220</v>
      </c>
      <c r="H5" s="6" t="s">
        <v>205</v>
      </c>
    </row>
    <row r="6" spans="1:8" ht="25.5">
      <c r="A6" s="11" t="s">
        <v>7</v>
      </c>
      <c r="B6" s="31" t="s">
        <v>8</v>
      </c>
      <c r="C6" s="9">
        <f>SUM(C7+C16+C23+C28+C34+C37+C43+C45+C53+C59+C83)</f>
        <v>450246.89999999997</v>
      </c>
      <c r="D6" s="9">
        <f>SUM(D7+D16+D23+D28+D34+D37+D43+D45+D53+D59+D83)</f>
        <v>474892.7</v>
      </c>
      <c r="E6" s="10">
        <f aca="true" t="shared" si="0" ref="E6:E71">SUM(D6*100/C6)</f>
        <v>105.47384113027763</v>
      </c>
      <c r="F6" s="9">
        <f>SUM(F7+F16+F23+F28+F34+F37+F43+F45+F53+F59+F83+F91)</f>
        <v>427948.69999999995</v>
      </c>
      <c r="G6" s="9">
        <f aca="true" t="shared" si="1" ref="G6:G71">SUM(D6-F6)</f>
        <v>46944.00000000006</v>
      </c>
      <c r="H6" s="10">
        <f>SUM(D6*100/F6)</f>
        <v>110.96953910597229</v>
      </c>
    </row>
    <row r="7" spans="1:8" ht="12.75">
      <c r="A7" s="11" t="s">
        <v>9</v>
      </c>
      <c r="B7" s="8" t="s">
        <v>10</v>
      </c>
      <c r="C7" s="9">
        <f>SUM(C8)</f>
        <v>338091</v>
      </c>
      <c r="D7" s="9">
        <f>SUM(D8)</f>
        <v>353785.7</v>
      </c>
      <c r="E7" s="10">
        <f t="shared" si="0"/>
        <v>104.64215255656022</v>
      </c>
      <c r="F7" s="9">
        <f>SUM(F8)</f>
        <v>319502.89999999997</v>
      </c>
      <c r="G7" s="9">
        <f t="shared" si="1"/>
        <v>34282.80000000005</v>
      </c>
      <c r="H7" s="10">
        <f aca="true" t="shared" si="2" ref="H7:H82">SUM(D7*100/F7)</f>
        <v>110.73004345187478</v>
      </c>
    </row>
    <row r="8" spans="1:8" ht="12.75">
      <c r="A8" s="11" t="s">
        <v>11</v>
      </c>
      <c r="B8" s="8" t="s">
        <v>12</v>
      </c>
      <c r="C8" s="9">
        <f>SUM(C9:C15)</f>
        <v>338091</v>
      </c>
      <c r="D8" s="9">
        <f>SUM(D9:D15)</f>
        <v>353785.7</v>
      </c>
      <c r="E8" s="10">
        <f t="shared" si="0"/>
        <v>104.64215255656022</v>
      </c>
      <c r="F8" s="9">
        <f>SUM(F9:F15)</f>
        <v>319502.89999999997</v>
      </c>
      <c r="G8" s="9">
        <f t="shared" si="1"/>
        <v>34282.80000000005</v>
      </c>
      <c r="H8" s="10">
        <f t="shared" si="2"/>
        <v>110.73004345187478</v>
      </c>
    </row>
    <row r="9" spans="1:8" ht="80.25" customHeight="1">
      <c r="A9" s="11" t="s">
        <v>13</v>
      </c>
      <c r="B9" s="11" t="s">
        <v>14</v>
      </c>
      <c r="C9" s="6">
        <v>7552</v>
      </c>
      <c r="D9" s="12">
        <v>6844.7</v>
      </c>
      <c r="E9" s="13">
        <f t="shared" si="0"/>
        <v>90.63426906779661</v>
      </c>
      <c r="F9" s="12">
        <v>3560.1</v>
      </c>
      <c r="G9" s="6">
        <f t="shared" si="1"/>
        <v>3284.6</v>
      </c>
      <c r="H9" s="13">
        <f t="shared" si="2"/>
        <v>192.26145332996265</v>
      </c>
    </row>
    <row r="10" spans="1:8" ht="133.5" customHeight="1">
      <c r="A10" s="11" t="s">
        <v>15</v>
      </c>
      <c r="B10" s="11" t="s">
        <v>293</v>
      </c>
      <c r="C10" s="6">
        <v>328500</v>
      </c>
      <c r="D10" s="12">
        <v>344879.3</v>
      </c>
      <c r="E10" s="13">
        <f t="shared" si="0"/>
        <v>104.98608828006088</v>
      </c>
      <c r="F10" s="12">
        <v>314949.6</v>
      </c>
      <c r="G10" s="6">
        <f t="shared" si="1"/>
        <v>29929.70000000001</v>
      </c>
      <c r="H10" s="13">
        <f t="shared" si="2"/>
        <v>109.50301254549935</v>
      </c>
    </row>
    <row r="11" spans="1:8" ht="129.75" customHeight="1">
      <c r="A11" s="11" t="s">
        <v>16</v>
      </c>
      <c r="B11" s="11" t="s">
        <v>292</v>
      </c>
      <c r="C11" s="6">
        <v>810</v>
      </c>
      <c r="D11" s="12">
        <v>773.1</v>
      </c>
      <c r="E11" s="13">
        <f t="shared" si="0"/>
        <v>95.44444444444444</v>
      </c>
      <c r="F11" s="12">
        <v>716</v>
      </c>
      <c r="G11" s="6">
        <f t="shared" si="1"/>
        <v>57.10000000000002</v>
      </c>
      <c r="H11" s="13">
        <f t="shared" si="2"/>
        <v>107.97486033519553</v>
      </c>
    </row>
    <row r="12" spans="1:8" ht="54" customHeight="1">
      <c r="A12" s="11" t="s">
        <v>17</v>
      </c>
      <c r="B12" s="11" t="s">
        <v>18</v>
      </c>
      <c r="C12" s="6">
        <v>295</v>
      </c>
      <c r="D12" s="12">
        <v>307</v>
      </c>
      <c r="E12" s="13">
        <f t="shared" si="0"/>
        <v>104.0677966101695</v>
      </c>
      <c r="F12" s="12">
        <v>133.7</v>
      </c>
      <c r="G12" s="6">
        <f t="shared" si="1"/>
        <v>173.3</v>
      </c>
      <c r="H12" s="13">
        <f t="shared" si="2"/>
        <v>229.61854899027676</v>
      </c>
    </row>
    <row r="13" spans="1:8" ht="117.75" customHeight="1">
      <c r="A13" s="11" t="s">
        <v>19</v>
      </c>
      <c r="B13" s="11" t="s">
        <v>224</v>
      </c>
      <c r="C13" s="6">
        <v>34</v>
      </c>
      <c r="D13" s="12">
        <v>50.9</v>
      </c>
      <c r="E13" s="13">
        <f t="shared" si="0"/>
        <v>149.7058823529412</v>
      </c>
      <c r="F13" s="12">
        <v>43.4</v>
      </c>
      <c r="G13" s="6">
        <f t="shared" si="1"/>
        <v>7.5</v>
      </c>
      <c r="H13" s="13">
        <f t="shared" si="2"/>
        <v>117.28110599078342</v>
      </c>
    </row>
    <row r="14" spans="1:8" ht="104.25" customHeight="1">
      <c r="A14" s="11" t="s">
        <v>20</v>
      </c>
      <c r="B14" s="11" t="s">
        <v>21</v>
      </c>
      <c r="C14" s="6"/>
      <c r="D14" s="12">
        <v>0</v>
      </c>
      <c r="E14" s="13"/>
      <c r="F14" s="12"/>
      <c r="G14" s="6"/>
      <c r="H14" s="13"/>
    </row>
    <row r="15" spans="1:8" ht="79.5" customHeight="1">
      <c r="A15" s="11" t="s">
        <v>165</v>
      </c>
      <c r="B15" s="11" t="s">
        <v>166</v>
      </c>
      <c r="C15" s="6">
        <v>900</v>
      </c>
      <c r="D15" s="12">
        <v>930.7</v>
      </c>
      <c r="E15" s="13">
        <f t="shared" si="0"/>
        <v>103.41111111111111</v>
      </c>
      <c r="F15" s="12">
        <v>100.1</v>
      </c>
      <c r="G15" s="6">
        <f t="shared" si="1"/>
        <v>830.6</v>
      </c>
      <c r="H15" s="13"/>
    </row>
    <row r="16" spans="1:8" ht="25.5">
      <c r="A16" s="11" t="s">
        <v>22</v>
      </c>
      <c r="B16" s="7" t="s">
        <v>23</v>
      </c>
      <c r="C16" s="9">
        <f>SUM(C17+C20)</f>
        <v>17793</v>
      </c>
      <c r="D16" s="9">
        <f>SUM(D17+D20)</f>
        <v>18207.3</v>
      </c>
      <c r="E16" s="10">
        <f t="shared" si="0"/>
        <v>102.32844377002192</v>
      </c>
      <c r="F16" s="25">
        <f>SUM(F17+F20)</f>
        <v>16798.199999999997</v>
      </c>
      <c r="G16" s="9">
        <f t="shared" si="1"/>
        <v>1409.1000000000022</v>
      </c>
      <c r="H16" s="10">
        <f t="shared" si="2"/>
        <v>108.3883987570097</v>
      </c>
    </row>
    <row r="17" spans="1:8" ht="28.5" customHeight="1">
      <c r="A17" s="11" t="s">
        <v>24</v>
      </c>
      <c r="B17" s="11" t="s">
        <v>25</v>
      </c>
      <c r="C17" s="6">
        <f>SUM(C18:C19)</f>
        <v>17783</v>
      </c>
      <c r="D17" s="6">
        <f>SUM(D18:D19)</f>
        <v>18196.8</v>
      </c>
      <c r="E17" s="13">
        <f t="shared" si="0"/>
        <v>102.32694146094585</v>
      </c>
      <c r="F17" s="6">
        <f>SUM(F18:F19)</f>
        <v>16779.1</v>
      </c>
      <c r="G17" s="6">
        <f t="shared" si="1"/>
        <v>1417.7000000000007</v>
      </c>
      <c r="H17" s="13">
        <f t="shared" si="2"/>
        <v>108.4492016854301</v>
      </c>
    </row>
    <row r="18" spans="1:8" ht="28.5" customHeight="1">
      <c r="A18" s="11" t="s">
        <v>152</v>
      </c>
      <c r="B18" s="11" t="s">
        <v>25</v>
      </c>
      <c r="C18" s="6">
        <v>13720</v>
      </c>
      <c r="D18" s="12">
        <v>14148.3</v>
      </c>
      <c r="E18" s="13">
        <f t="shared" si="0"/>
        <v>103.12172011661808</v>
      </c>
      <c r="F18" s="12">
        <v>16779.1</v>
      </c>
      <c r="G18" s="6">
        <f t="shared" si="1"/>
        <v>-2630.7999999999993</v>
      </c>
      <c r="H18" s="13">
        <f t="shared" si="2"/>
        <v>84.32097073144567</v>
      </c>
    </row>
    <row r="19" spans="1:8" ht="54" customHeight="1">
      <c r="A19" s="11" t="s">
        <v>167</v>
      </c>
      <c r="B19" s="11" t="s">
        <v>153</v>
      </c>
      <c r="C19" s="6">
        <v>4063</v>
      </c>
      <c r="D19" s="12">
        <v>4048.5</v>
      </c>
      <c r="E19" s="13">
        <f t="shared" si="0"/>
        <v>99.64312084666503</v>
      </c>
      <c r="F19" s="12"/>
      <c r="G19" s="6">
        <f t="shared" si="1"/>
        <v>4048.5</v>
      </c>
      <c r="H19" s="13"/>
    </row>
    <row r="20" spans="1:8" ht="12.75">
      <c r="A20" s="11" t="s">
        <v>26</v>
      </c>
      <c r="B20" s="11" t="s">
        <v>27</v>
      </c>
      <c r="C20" s="6">
        <f>SUM(C21:C22)</f>
        <v>10</v>
      </c>
      <c r="D20" s="6">
        <f>SUM(D21:D22)</f>
        <v>10.5</v>
      </c>
      <c r="E20" s="13">
        <f t="shared" si="0"/>
        <v>105</v>
      </c>
      <c r="F20" s="6">
        <f>SUM(F21:F22)</f>
        <v>19.1</v>
      </c>
      <c r="G20" s="6">
        <f t="shared" si="1"/>
        <v>-8.600000000000001</v>
      </c>
      <c r="H20" s="13">
        <f t="shared" si="2"/>
        <v>54.973821989528794</v>
      </c>
    </row>
    <row r="21" spans="1:8" ht="12.75">
      <c r="A21" s="11" t="s">
        <v>154</v>
      </c>
      <c r="B21" s="11" t="s">
        <v>27</v>
      </c>
      <c r="C21" s="6"/>
      <c r="D21" s="12"/>
      <c r="E21" s="13"/>
      <c r="F21" s="12">
        <v>0</v>
      </c>
      <c r="G21" s="6">
        <f t="shared" si="1"/>
        <v>0</v>
      </c>
      <c r="H21" s="13"/>
    </row>
    <row r="22" spans="1:8" ht="44.25" customHeight="1">
      <c r="A22" s="11" t="s">
        <v>155</v>
      </c>
      <c r="B22" s="11" t="s">
        <v>190</v>
      </c>
      <c r="C22" s="6">
        <v>10</v>
      </c>
      <c r="D22" s="12">
        <v>10.5</v>
      </c>
      <c r="E22" s="13">
        <f t="shared" si="0"/>
        <v>105</v>
      </c>
      <c r="F22" s="12">
        <v>19.1</v>
      </c>
      <c r="G22" s="6">
        <f t="shared" si="1"/>
        <v>-8.600000000000001</v>
      </c>
      <c r="H22" s="13">
        <f t="shared" si="2"/>
        <v>54.973821989528794</v>
      </c>
    </row>
    <row r="23" spans="1:8" ht="12.75">
      <c r="A23" s="11" t="s">
        <v>28</v>
      </c>
      <c r="B23" s="7" t="s">
        <v>29</v>
      </c>
      <c r="C23" s="9">
        <f>SUM(C24:C25)</f>
        <v>12072</v>
      </c>
      <c r="D23" s="9">
        <f>SUM(D24:D25)</f>
        <v>13979.3</v>
      </c>
      <c r="E23" s="10">
        <f t="shared" si="0"/>
        <v>115.79937044400265</v>
      </c>
      <c r="F23" s="25">
        <f>SUM(F24:F25)</f>
        <v>16634.4</v>
      </c>
      <c r="G23" s="9">
        <f t="shared" si="1"/>
        <v>-2655.100000000002</v>
      </c>
      <c r="H23" s="10">
        <f t="shared" si="2"/>
        <v>84.0384985331602</v>
      </c>
    </row>
    <row r="24" spans="1:8" ht="66.75" customHeight="1">
      <c r="A24" s="11" t="s">
        <v>30</v>
      </c>
      <c r="B24" s="11" t="s">
        <v>31</v>
      </c>
      <c r="C24" s="6">
        <v>2055</v>
      </c>
      <c r="D24" s="12">
        <v>2535</v>
      </c>
      <c r="E24" s="13">
        <f t="shared" si="0"/>
        <v>123.35766423357664</v>
      </c>
      <c r="F24" s="12">
        <v>5513.1</v>
      </c>
      <c r="G24" s="6">
        <f t="shared" si="1"/>
        <v>-2978.1000000000004</v>
      </c>
      <c r="H24" s="13">
        <f t="shared" si="2"/>
        <v>45.98138978070414</v>
      </c>
    </row>
    <row r="25" spans="1:8" ht="12.75">
      <c r="A25" s="11" t="s">
        <v>32</v>
      </c>
      <c r="B25" s="11" t="s">
        <v>33</v>
      </c>
      <c r="C25" s="6">
        <f>SUM(C26:C27)</f>
        <v>10017</v>
      </c>
      <c r="D25" s="6">
        <f>SUM(D26:D27)</f>
        <v>11444.3</v>
      </c>
      <c r="E25" s="13">
        <f t="shared" si="0"/>
        <v>114.24877707896576</v>
      </c>
      <c r="F25" s="12">
        <f>SUM(F26:F27)</f>
        <v>11121.300000000001</v>
      </c>
      <c r="G25" s="6">
        <f t="shared" si="1"/>
        <v>322.9999999999982</v>
      </c>
      <c r="H25" s="13">
        <f t="shared" si="2"/>
        <v>102.90433672322479</v>
      </c>
    </row>
    <row r="26" spans="1:8" ht="95.25" customHeight="1">
      <c r="A26" s="11" t="s">
        <v>34</v>
      </c>
      <c r="B26" s="11" t="s">
        <v>35</v>
      </c>
      <c r="C26" s="6">
        <v>1800</v>
      </c>
      <c r="D26" s="12">
        <v>2265.4</v>
      </c>
      <c r="E26" s="13">
        <f t="shared" si="0"/>
        <v>125.85555555555555</v>
      </c>
      <c r="F26" s="12">
        <v>2046.6</v>
      </c>
      <c r="G26" s="6">
        <f t="shared" si="1"/>
        <v>218.80000000000018</v>
      </c>
      <c r="H26" s="13">
        <f t="shared" si="2"/>
        <v>110.69090198377798</v>
      </c>
    </row>
    <row r="27" spans="1:8" ht="95.25" customHeight="1">
      <c r="A27" s="11" t="s">
        <v>36</v>
      </c>
      <c r="B27" s="11" t="s">
        <v>37</v>
      </c>
      <c r="C27" s="6">
        <v>8217</v>
      </c>
      <c r="D27" s="12">
        <v>9178.9</v>
      </c>
      <c r="E27" s="13">
        <f t="shared" si="0"/>
        <v>111.70621881465254</v>
      </c>
      <c r="F27" s="12">
        <v>9074.7</v>
      </c>
      <c r="G27" s="6">
        <f t="shared" si="1"/>
        <v>104.19999999999891</v>
      </c>
      <c r="H27" s="13">
        <f t="shared" si="2"/>
        <v>101.14824732498043</v>
      </c>
    </row>
    <row r="28" spans="1:8" ht="25.5">
      <c r="A28" s="11" t="s">
        <v>38</v>
      </c>
      <c r="B28" s="7" t="s">
        <v>39</v>
      </c>
      <c r="C28" s="9">
        <f>SUM(C29+C30+C33)</f>
        <v>14444</v>
      </c>
      <c r="D28" s="9">
        <f>SUM(D29+D30+D33)</f>
        <v>14436.6</v>
      </c>
      <c r="E28" s="10">
        <f t="shared" si="0"/>
        <v>99.94876765438937</v>
      </c>
      <c r="F28" s="25">
        <f>SUM(F29+F30+F33)</f>
        <v>11560.400000000001</v>
      </c>
      <c r="G28" s="9">
        <f t="shared" si="1"/>
        <v>2876.199999999999</v>
      </c>
      <c r="H28" s="10">
        <f t="shared" si="2"/>
        <v>124.8797619459534</v>
      </c>
    </row>
    <row r="29" spans="1:8" ht="92.25" customHeight="1">
      <c r="A29" s="11" t="s">
        <v>40</v>
      </c>
      <c r="B29" s="11" t="s">
        <v>41</v>
      </c>
      <c r="C29" s="6">
        <v>3145</v>
      </c>
      <c r="D29" s="12">
        <v>3530</v>
      </c>
      <c r="E29" s="13">
        <f t="shared" si="0"/>
        <v>112.241653418124</v>
      </c>
      <c r="F29" s="12">
        <v>2961.2</v>
      </c>
      <c r="G29" s="6">
        <f t="shared" si="1"/>
        <v>568.8000000000002</v>
      </c>
      <c r="H29" s="13">
        <f t="shared" si="2"/>
        <v>119.20842901526409</v>
      </c>
    </row>
    <row r="30" spans="1:8" ht="130.5" customHeight="1">
      <c r="A30" s="11" t="s">
        <v>42</v>
      </c>
      <c r="B30" s="11" t="s">
        <v>280</v>
      </c>
      <c r="C30" s="6">
        <f>SUM(C31:C32)</f>
        <v>11299</v>
      </c>
      <c r="D30" s="6">
        <f>SUM(D31:D32)</f>
        <v>10906.6</v>
      </c>
      <c r="E30" s="13">
        <f t="shared" si="0"/>
        <v>96.52712629436233</v>
      </c>
      <c r="F30" s="12">
        <f>SUM(F31:F32)</f>
        <v>8593.2</v>
      </c>
      <c r="G30" s="6">
        <f t="shared" si="1"/>
        <v>2313.3999999999996</v>
      </c>
      <c r="H30" s="13">
        <f t="shared" si="2"/>
        <v>126.92128659870595</v>
      </c>
    </row>
    <row r="31" spans="1:8" ht="12.75">
      <c r="A31" s="11" t="s">
        <v>43</v>
      </c>
      <c r="B31" s="11"/>
      <c r="C31" s="6">
        <v>10550</v>
      </c>
      <c r="D31" s="12">
        <v>10176</v>
      </c>
      <c r="E31" s="13">
        <f t="shared" si="0"/>
        <v>96.45497630331754</v>
      </c>
      <c r="F31" s="12">
        <v>7964.2</v>
      </c>
      <c r="G31" s="6">
        <f t="shared" si="1"/>
        <v>2211.8</v>
      </c>
      <c r="H31" s="13">
        <f t="shared" si="2"/>
        <v>127.77177870972602</v>
      </c>
    </row>
    <row r="32" spans="1:8" ht="12.75">
      <c r="A32" s="11" t="s">
        <v>44</v>
      </c>
      <c r="B32" s="11"/>
      <c r="C32" s="6">
        <v>749</v>
      </c>
      <c r="D32" s="12">
        <v>730.6</v>
      </c>
      <c r="E32" s="13">
        <f t="shared" si="0"/>
        <v>97.54339118825101</v>
      </c>
      <c r="F32" s="12">
        <v>629</v>
      </c>
      <c r="G32" s="6">
        <f t="shared" si="1"/>
        <v>101.60000000000002</v>
      </c>
      <c r="H32" s="13">
        <f t="shared" si="2"/>
        <v>116.15262321144674</v>
      </c>
    </row>
    <row r="33" spans="1:8" ht="40.5" customHeight="1">
      <c r="A33" s="11" t="s">
        <v>45</v>
      </c>
      <c r="B33" s="11" t="s">
        <v>46</v>
      </c>
      <c r="C33" s="6">
        <v>0</v>
      </c>
      <c r="D33" s="12">
        <v>0</v>
      </c>
      <c r="E33" s="13"/>
      <c r="F33" s="12">
        <v>6</v>
      </c>
      <c r="G33" s="6">
        <f t="shared" si="1"/>
        <v>-6</v>
      </c>
      <c r="H33" s="13"/>
    </row>
    <row r="34" spans="1:8" ht="54" customHeight="1">
      <c r="A34" s="16" t="s">
        <v>168</v>
      </c>
      <c r="B34" s="14" t="s">
        <v>169</v>
      </c>
      <c r="C34" s="26">
        <f>SUM(C35:C36)</f>
        <v>36</v>
      </c>
      <c r="D34" s="26">
        <f>SUM(D35:D36)</f>
        <v>39.900000000000006</v>
      </c>
      <c r="E34" s="10">
        <f t="shared" si="0"/>
        <v>110.83333333333334</v>
      </c>
      <c r="F34" s="25">
        <f>SUM(F35:F36)</f>
        <v>32.800000000000004</v>
      </c>
      <c r="G34" s="9">
        <f t="shared" si="1"/>
        <v>7.100000000000001</v>
      </c>
      <c r="H34" s="10">
        <f t="shared" si="2"/>
        <v>121.64634146341463</v>
      </c>
    </row>
    <row r="35" spans="1:8" ht="30" customHeight="1">
      <c r="A35" s="16" t="s">
        <v>170</v>
      </c>
      <c r="B35" s="16" t="s">
        <v>171</v>
      </c>
      <c r="C35" s="12">
        <v>36</v>
      </c>
      <c r="D35" s="27">
        <v>40.2</v>
      </c>
      <c r="E35" s="13">
        <f t="shared" si="0"/>
        <v>111.66666666666669</v>
      </c>
      <c r="F35" s="12">
        <v>32.7</v>
      </c>
      <c r="G35" s="6">
        <f t="shared" si="1"/>
        <v>7.5</v>
      </c>
      <c r="H35" s="13">
        <f t="shared" si="2"/>
        <v>122.93577981651376</v>
      </c>
    </row>
    <row r="36" spans="1:8" ht="92.25" customHeight="1">
      <c r="A36" s="16" t="s">
        <v>229</v>
      </c>
      <c r="B36" s="16" t="s">
        <v>230</v>
      </c>
      <c r="C36" s="12">
        <v>0</v>
      </c>
      <c r="D36" s="27">
        <v>-0.3</v>
      </c>
      <c r="E36" s="13"/>
      <c r="F36" s="12">
        <v>0.1</v>
      </c>
      <c r="G36" s="6">
        <f t="shared" si="1"/>
        <v>-0.4</v>
      </c>
      <c r="H36" s="13">
        <f t="shared" si="2"/>
        <v>-300</v>
      </c>
    </row>
    <row r="37" spans="1:8" ht="67.5" customHeight="1">
      <c r="A37" s="11" t="s">
        <v>47</v>
      </c>
      <c r="B37" s="7" t="s">
        <v>48</v>
      </c>
      <c r="C37" s="9">
        <f>SUM(C38:C42)</f>
        <v>18360</v>
      </c>
      <c r="D37" s="9">
        <f>SUM(D38:D42)</f>
        <v>20963.499999999996</v>
      </c>
      <c r="E37" s="10">
        <f t="shared" si="0"/>
        <v>114.18028322440085</v>
      </c>
      <c r="F37" s="25">
        <f>SUM(F38:F42)</f>
        <v>18518.2</v>
      </c>
      <c r="G37" s="9">
        <f t="shared" si="1"/>
        <v>2445.2999999999956</v>
      </c>
      <c r="H37" s="10">
        <f t="shared" si="2"/>
        <v>113.2048471233705</v>
      </c>
    </row>
    <row r="38" spans="1:8" ht="108.75" customHeight="1">
      <c r="A38" s="11" t="s">
        <v>49</v>
      </c>
      <c r="B38" s="11" t="s">
        <v>225</v>
      </c>
      <c r="C38" s="6">
        <v>8583</v>
      </c>
      <c r="D38" s="12">
        <v>10342.3</v>
      </c>
      <c r="E38" s="13">
        <f t="shared" si="0"/>
        <v>120.49749504835138</v>
      </c>
      <c r="F38" s="12">
        <v>10809.3</v>
      </c>
      <c r="G38" s="6">
        <f t="shared" si="1"/>
        <v>-467</v>
      </c>
      <c r="H38" s="13">
        <f t="shared" si="2"/>
        <v>95.67964623056072</v>
      </c>
    </row>
    <row r="39" spans="1:8" ht="120" customHeight="1">
      <c r="A39" s="11" t="s">
        <v>50</v>
      </c>
      <c r="B39" s="11" t="s">
        <v>226</v>
      </c>
      <c r="C39" s="6">
        <v>9239</v>
      </c>
      <c r="D39" s="12">
        <v>10014.9</v>
      </c>
      <c r="E39" s="13">
        <f t="shared" si="0"/>
        <v>108.39809503192986</v>
      </c>
      <c r="F39" s="12">
        <v>7572</v>
      </c>
      <c r="G39" s="6">
        <f t="shared" si="1"/>
        <v>2442.8999999999996</v>
      </c>
      <c r="H39" s="13">
        <f t="shared" si="2"/>
        <v>132.2622820919176</v>
      </c>
    </row>
    <row r="40" spans="1:8" ht="56.25" customHeight="1">
      <c r="A40" s="11" t="s">
        <v>264</v>
      </c>
      <c r="B40" s="16" t="s">
        <v>265</v>
      </c>
      <c r="C40" s="6">
        <v>70</v>
      </c>
      <c r="D40" s="12">
        <v>84.3</v>
      </c>
      <c r="E40" s="13">
        <f t="shared" si="0"/>
        <v>120.42857142857143</v>
      </c>
      <c r="F40" s="12"/>
      <c r="G40" s="6">
        <f t="shared" si="1"/>
        <v>84.3</v>
      </c>
      <c r="H40" s="13"/>
    </row>
    <row r="41" spans="1:8" ht="70.5" customHeight="1">
      <c r="A41" s="11" t="s">
        <v>51</v>
      </c>
      <c r="B41" s="11" t="s">
        <v>52</v>
      </c>
      <c r="C41" s="6">
        <v>38</v>
      </c>
      <c r="D41" s="12">
        <v>38.4</v>
      </c>
      <c r="E41" s="13">
        <f t="shared" si="0"/>
        <v>101.05263157894737</v>
      </c>
      <c r="F41" s="12">
        <v>49.7</v>
      </c>
      <c r="G41" s="6">
        <f t="shared" si="1"/>
        <v>-11.300000000000004</v>
      </c>
      <c r="H41" s="13">
        <f t="shared" si="2"/>
        <v>77.2635814889336</v>
      </c>
    </row>
    <row r="42" spans="1:8" ht="98.25" customHeight="1">
      <c r="A42" s="11" t="s">
        <v>53</v>
      </c>
      <c r="B42" s="11" t="s">
        <v>54</v>
      </c>
      <c r="C42" s="6">
        <v>430</v>
      </c>
      <c r="D42" s="12">
        <v>483.6</v>
      </c>
      <c r="E42" s="13">
        <f t="shared" si="0"/>
        <v>112.46511627906976</v>
      </c>
      <c r="F42" s="12">
        <v>87.2</v>
      </c>
      <c r="G42" s="6">
        <f t="shared" si="1"/>
        <v>396.40000000000003</v>
      </c>
      <c r="H42" s="13">
        <f t="shared" si="2"/>
        <v>554.5871559633027</v>
      </c>
    </row>
    <row r="43" spans="1:8" ht="27.75" customHeight="1">
      <c r="A43" s="11" t="s">
        <v>55</v>
      </c>
      <c r="B43" s="7" t="s">
        <v>56</v>
      </c>
      <c r="C43" s="9">
        <f>SUM(C44)</f>
        <v>1900</v>
      </c>
      <c r="D43" s="9">
        <f>SUM(D44)</f>
        <v>1768.4</v>
      </c>
      <c r="E43" s="10">
        <f t="shared" si="0"/>
        <v>93.07368421052631</v>
      </c>
      <c r="F43" s="9">
        <f>SUM(F44)</f>
        <v>2016.1</v>
      </c>
      <c r="G43" s="9">
        <f t="shared" si="1"/>
        <v>-247.69999999999982</v>
      </c>
      <c r="H43" s="10">
        <f t="shared" si="2"/>
        <v>87.71390308020436</v>
      </c>
    </row>
    <row r="44" spans="1:8" ht="29.25" customHeight="1">
      <c r="A44" s="11" t="s">
        <v>57</v>
      </c>
      <c r="B44" s="11" t="s">
        <v>58</v>
      </c>
      <c r="C44" s="6">
        <v>1900</v>
      </c>
      <c r="D44" s="12">
        <v>1768.4</v>
      </c>
      <c r="E44" s="13">
        <f t="shared" si="0"/>
        <v>93.07368421052631</v>
      </c>
      <c r="F44" s="12">
        <v>2016.1</v>
      </c>
      <c r="G44" s="6">
        <f t="shared" si="1"/>
        <v>-247.69999999999982</v>
      </c>
      <c r="H44" s="13">
        <f t="shared" si="2"/>
        <v>87.71390308020436</v>
      </c>
    </row>
    <row r="45" spans="1:8" ht="40.5" customHeight="1">
      <c r="A45" s="11" t="s">
        <v>59</v>
      </c>
      <c r="B45" s="7" t="s">
        <v>60</v>
      </c>
      <c r="C45" s="9">
        <f>SUM(C46:C52)</f>
        <v>31729.3</v>
      </c>
      <c r="D45" s="9">
        <f>SUM(D46:D52)</f>
        <v>32389.7</v>
      </c>
      <c r="E45" s="10">
        <f t="shared" si="0"/>
        <v>102.08135697919589</v>
      </c>
      <c r="F45" s="25">
        <f>SUM(F46:F52)</f>
        <v>27720.5</v>
      </c>
      <c r="G45" s="9">
        <f t="shared" si="1"/>
        <v>4669.200000000001</v>
      </c>
      <c r="H45" s="10">
        <f t="shared" si="2"/>
        <v>116.84385202287116</v>
      </c>
    </row>
    <row r="46" spans="1:8" ht="42.75" customHeight="1">
      <c r="A46" s="11" t="s">
        <v>157</v>
      </c>
      <c r="B46" s="11" t="s">
        <v>61</v>
      </c>
      <c r="C46" s="6">
        <v>13.3</v>
      </c>
      <c r="D46" s="12">
        <v>14.6</v>
      </c>
      <c r="E46" s="13">
        <f t="shared" si="0"/>
        <v>109.77443609022556</v>
      </c>
      <c r="F46" s="12">
        <v>13.5</v>
      </c>
      <c r="G46" s="6">
        <f t="shared" si="1"/>
        <v>1.0999999999999996</v>
      </c>
      <c r="H46" s="13">
        <f t="shared" si="2"/>
        <v>108.14814814814815</v>
      </c>
    </row>
    <row r="47" spans="1:8" ht="28.5" customHeight="1">
      <c r="A47" s="11" t="s">
        <v>212</v>
      </c>
      <c r="B47" s="11" t="s">
        <v>213</v>
      </c>
      <c r="C47" s="6">
        <v>258</v>
      </c>
      <c r="D47" s="12">
        <v>266.5</v>
      </c>
      <c r="E47" s="13">
        <f t="shared" si="0"/>
        <v>103.29457364341086</v>
      </c>
      <c r="F47" s="12">
        <v>401.8</v>
      </c>
      <c r="G47" s="6">
        <f t="shared" si="1"/>
        <v>-135.3</v>
      </c>
      <c r="H47" s="13">
        <f t="shared" si="2"/>
        <v>66.3265306122449</v>
      </c>
    </row>
    <row r="48" spans="1:8" ht="28.5" customHeight="1">
      <c r="A48" s="11" t="s">
        <v>299</v>
      </c>
      <c r="B48" s="11" t="s">
        <v>213</v>
      </c>
      <c r="C48" s="6"/>
      <c r="D48" s="12">
        <v>36.3</v>
      </c>
      <c r="E48" s="13"/>
      <c r="F48" s="12"/>
      <c r="G48" s="6"/>
      <c r="H48" s="13"/>
    </row>
    <row r="49" spans="1:8" ht="27.75" customHeight="1">
      <c r="A49" s="11" t="s">
        <v>266</v>
      </c>
      <c r="B49" s="16" t="s">
        <v>213</v>
      </c>
      <c r="C49" s="6">
        <v>66</v>
      </c>
      <c r="D49" s="12">
        <v>97.7</v>
      </c>
      <c r="E49" s="13">
        <f t="shared" si="0"/>
        <v>148.03030303030303</v>
      </c>
      <c r="F49" s="12"/>
      <c r="G49" s="6">
        <f t="shared" si="1"/>
        <v>97.7</v>
      </c>
      <c r="H49" s="13"/>
    </row>
    <row r="50" spans="1:8" ht="40.5" customHeight="1">
      <c r="A50" s="11" t="s">
        <v>62</v>
      </c>
      <c r="B50" s="11" t="s">
        <v>63</v>
      </c>
      <c r="C50" s="6">
        <v>31345</v>
      </c>
      <c r="D50" s="12">
        <v>31880.4</v>
      </c>
      <c r="E50" s="13">
        <f t="shared" si="0"/>
        <v>101.70808741426065</v>
      </c>
      <c r="F50" s="12">
        <v>27274.4</v>
      </c>
      <c r="G50" s="6">
        <f t="shared" si="1"/>
        <v>4606</v>
      </c>
      <c r="H50" s="13">
        <f t="shared" si="2"/>
        <v>116.88763089197195</v>
      </c>
    </row>
    <row r="51" spans="1:8" ht="54.75" customHeight="1">
      <c r="A51" s="11" t="s">
        <v>300</v>
      </c>
      <c r="B51" s="16" t="s">
        <v>277</v>
      </c>
      <c r="C51" s="6"/>
      <c r="D51" s="12"/>
      <c r="E51" s="13"/>
      <c r="F51" s="12">
        <v>30.8</v>
      </c>
      <c r="G51" s="6"/>
      <c r="H51" s="13"/>
    </row>
    <row r="52" spans="1:8" ht="54" customHeight="1">
      <c r="A52" s="11" t="s">
        <v>276</v>
      </c>
      <c r="B52" s="16" t="s">
        <v>277</v>
      </c>
      <c r="C52" s="6">
        <v>47</v>
      </c>
      <c r="D52" s="12">
        <v>94.2</v>
      </c>
      <c r="E52" s="13">
        <f t="shared" si="0"/>
        <v>200.4255319148936</v>
      </c>
      <c r="F52" s="12"/>
      <c r="G52" s="6"/>
      <c r="H52" s="13"/>
    </row>
    <row r="53" spans="1:8" ht="38.25">
      <c r="A53" s="7" t="s">
        <v>64</v>
      </c>
      <c r="B53" s="7" t="s">
        <v>65</v>
      </c>
      <c r="C53" s="9">
        <f>SUM(C54:C58)</f>
        <v>5699</v>
      </c>
      <c r="D53" s="9">
        <f>SUM(D54:D58)</f>
        <v>8261.3</v>
      </c>
      <c r="E53" s="10">
        <f t="shared" si="0"/>
        <v>144.96051938936654</v>
      </c>
      <c r="F53" s="25">
        <f>SUM(F54:F58)</f>
        <v>5699.6</v>
      </c>
      <c r="G53" s="9">
        <f t="shared" si="1"/>
        <v>2561.699999999999</v>
      </c>
      <c r="H53" s="10">
        <f t="shared" si="2"/>
        <v>144.94525931644324</v>
      </c>
    </row>
    <row r="54" spans="1:8" ht="44.25" customHeight="1">
      <c r="A54" s="11" t="s">
        <v>191</v>
      </c>
      <c r="B54" s="11" t="s">
        <v>192</v>
      </c>
      <c r="C54" s="6">
        <v>131</v>
      </c>
      <c r="D54" s="6">
        <v>165.4</v>
      </c>
      <c r="E54" s="13">
        <f t="shared" si="0"/>
        <v>126.25954198473282</v>
      </c>
      <c r="F54" s="12">
        <v>24</v>
      </c>
      <c r="G54" s="6">
        <f t="shared" si="1"/>
        <v>141.4</v>
      </c>
      <c r="H54" s="13">
        <f t="shared" si="2"/>
        <v>689.1666666666666</v>
      </c>
    </row>
    <row r="55" spans="1:8" ht="131.25" customHeight="1">
      <c r="A55" s="11" t="s">
        <v>294</v>
      </c>
      <c r="B55" s="11" t="s">
        <v>242</v>
      </c>
      <c r="C55" s="6"/>
      <c r="D55" s="6">
        <v>1.9</v>
      </c>
      <c r="E55" s="13"/>
      <c r="F55" s="12"/>
      <c r="G55" s="6">
        <f t="shared" si="1"/>
        <v>1.9</v>
      </c>
      <c r="H55" s="13"/>
    </row>
    <row r="56" spans="1:8" ht="134.25" customHeight="1">
      <c r="A56" s="11" t="s">
        <v>66</v>
      </c>
      <c r="B56" s="11" t="s">
        <v>227</v>
      </c>
      <c r="C56" s="6">
        <v>4275</v>
      </c>
      <c r="D56" s="12">
        <v>6760.2</v>
      </c>
      <c r="E56" s="13">
        <f t="shared" si="0"/>
        <v>158.13333333333333</v>
      </c>
      <c r="F56" s="12">
        <v>4221.6</v>
      </c>
      <c r="G56" s="6">
        <f t="shared" si="1"/>
        <v>2538.5999999999995</v>
      </c>
      <c r="H56" s="13">
        <f t="shared" si="2"/>
        <v>160.13359863558838</v>
      </c>
    </row>
    <row r="57" spans="1:8" ht="131.25" customHeight="1">
      <c r="A57" s="11" t="s">
        <v>222</v>
      </c>
      <c r="B57" s="11" t="s">
        <v>223</v>
      </c>
      <c r="C57" s="6">
        <v>289</v>
      </c>
      <c r="D57" s="12">
        <v>293.4</v>
      </c>
      <c r="E57" s="13">
        <f t="shared" si="0"/>
        <v>101.52249134948096</v>
      </c>
      <c r="F57" s="12">
        <v>32.4</v>
      </c>
      <c r="G57" s="6">
        <f t="shared" si="1"/>
        <v>261</v>
      </c>
      <c r="H57" s="13">
        <f t="shared" si="2"/>
        <v>905.5555555555554</v>
      </c>
    </row>
    <row r="58" spans="1:8" ht="66.75" customHeight="1">
      <c r="A58" s="11" t="s">
        <v>67</v>
      </c>
      <c r="B58" s="11" t="s">
        <v>68</v>
      </c>
      <c r="C58" s="6">
        <v>1004</v>
      </c>
      <c r="D58" s="12">
        <v>1040.4</v>
      </c>
      <c r="E58" s="13">
        <f t="shared" si="0"/>
        <v>103.62549800796815</v>
      </c>
      <c r="F58" s="12">
        <v>1421.6</v>
      </c>
      <c r="G58" s="6">
        <f t="shared" si="1"/>
        <v>-381.1999999999998</v>
      </c>
      <c r="H58" s="13">
        <f t="shared" si="2"/>
        <v>73.18514350028138</v>
      </c>
    </row>
    <row r="59" spans="1:8" ht="29.25" customHeight="1">
      <c r="A59" s="11" t="s">
        <v>69</v>
      </c>
      <c r="B59" s="7" t="s">
        <v>70</v>
      </c>
      <c r="C59" s="9">
        <f>SUM(C60:C71)</f>
        <v>10141</v>
      </c>
      <c r="D59" s="9">
        <f>SUM(D60:D71)</f>
        <v>11079.4</v>
      </c>
      <c r="E59" s="10">
        <f t="shared" si="0"/>
        <v>109.25352529336358</v>
      </c>
      <c r="F59" s="25">
        <f>SUM(F60:F71)</f>
        <v>9512.8</v>
      </c>
      <c r="G59" s="9">
        <f t="shared" si="1"/>
        <v>1566.6000000000004</v>
      </c>
      <c r="H59" s="10">
        <f t="shared" si="2"/>
        <v>116.46833739803213</v>
      </c>
    </row>
    <row r="60" spans="1:8" ht="92.25" customHeight="1">
      <c r="A60" s="11" t="s">
        <v>71</v>
      </c>
      <c r="B60" s="11" t="s">
        <v>72</v>
      </c>
      <c r="C60" s="6">
        <v>90</v>
      </c>
      <c r="D60" s="12">
        <v>92.4</v>
      </c>
      <c r="E60" s="13">
        <f t="shared" si="0"/>
        <v>102.66666666666667</v>
      </c>
      <c r="F60" s="12">
        <v>59</v>
      </c>
      <c r="G60" s="6">
        <f t="shared" si="1"/>
        <v>33.400000000000006</v>
      </c>
      <c r="H60" s="13">
        <f t="shared" si="2"/>
        <v>156.61016949152543</v>
      </c>
    </row>
    <row r="61" spans="1:8" ht="85.5" customHeight="1">
      <c r="A61" s="11" t="s">
        <v>73</v>
      </c>
      <c r="B61" s="11" t="s">
        <v>74</v>
      </c>
      <c r="C61" s="6">
        <v>42</v>
      </c>
      <c r="D61" s="12">
        <v>49.6</v>
      </c>
      <c r="E61" s="13">
        <f t="shared" si="0"/>
        <v>118.0952380952381</v>
      </c>
      <c r="F61" s="12">
        <v>67.3</v>
      </c>
      <c r="G61" s="6">
        <f t="shared" si="1"/>
        <v>-17.699999999999996</v>
      </c>
      <c r="H61" s="13">
        <f t="shared" si="2"/>
        <v>73.6998514115899</v>
      </c>
    </row>
    <row r="62" spans="1:8" ht="83.25" customHeight="1">
      <c r="A62" s="11" t="s">
        <v>75</v>
      </c>
      <c r="B62" s="11" t="s">
        <v>76</v>
      </c>
      <c r="C62" s="6">
        <v>80</v>
      </c>
      <c r="D62" s="12">
        <v>84</v>
      </c>
      <c r="E62" s="13">
        <f t="shared" si="0"/>
        <v>105</v>
      </c>
      <c r="F62" s="12">
        <v>40.7</v>
      </c>
      <c r="G62" s="6">
        <f t="shared" si="1"/>
        <v>43.3</v>
      </c>
      <c r="H62" s="13">
        <f t="shared" si="2"/>
        <v>206.38820638820638</v>
      </c>
    </row>
    <row r="63" spans="1:8" ht="93" customHeight="1">
      <c r="A63" s="11" t="s">
        <v>295</v>
      </c>
      <c r="B63" s="11" t="s">
        <v>228</v>
      </c>
      <c r="C63" s="6">
        <v>22</v>
      </c>
      <c r="D63" s="12">
        <v>28</v>
      </c>
      <c r="E63" s="13">
        <f t="shared" si="0"/>
        <v>127.27272727272727</v>
      </c>
      <c r="F63" s="12">
        <v>9</v>
      </c>
      <c r="G63" s="6">
        <f t="shared" si="1"/>
        <v>19</v>
      </c>
      <c r="H63" s="13">
        <f t="shared" si="2"/>
        <v>311.1111111111111</v>
      </c>
    </row>
    <row r="64" spans="1:8" ht="84" customHeight="1">
      <c r="A64" s="11" t="s">
        <v>77</v>
      </c>
      <c r="B64" s="11" t="s">
        <v>78</v>
      </c>
      <c r="C64" s="6">
        <v>8</v>
      </c>
      <c r="D64" s="12">
        <v>8.7</v>
      </c>
      <c r="E64" s="13">
        <f t="shared" si="0"/>
        <v>108.74999999999999</v>
      </c>
      <c r="F64" s="12">
        <v>39.1</v>
      </c>
      <c r="G64" s="6">
        <f t="shared" si="1"/>
        <v>-30.400000000000002</v>
      </c>
      <c r="H64" s="13">
        <f t="shared" si="2"/>
        <v>22.250639386189256</v>
      </c>
    </row>
    <row r="65" spans="1:8" ht="79.5" customHeight="1">
      <c r="A65" s="11" t="s">
        <v>193</v>
      </c>
      <c r="B65" s="11" t="s">
        <v>78</v>
      </c>
      <c r="C65" s="6">
        <v>35</v>
      </c>
      <c r="D65" s="12">
        <v>41</v>
      </c>
      <c r="E65" s="13">
        <f t="shared" si="0"/>
        <v>117.14285714285714</v>
      </c>
      <c r="F65" s="12">
        <v>12.6</v>
      </c>
      <c r="G65" s="6">
        <f t="shared" si="1"/>
        <v>28.4</v>
      </c>
      <c r="H65" s="13">
        <f t="shared" si="2"/>
        <v>325.3968253968254</v>
      </c>
    </row>
    <row r="66" spans="1:8" ht="38.25">
      <c r="A66" s="11" t="s">
        <v>301</v>
      </c>
      <c r="B66" s="11" t="s">
        <v>80</v>
      </c>
      <c r="C66" s="6">
        <v>27</v>
      </c>
      <c r="D66" s="12">
        <v>68.5</v>
      </c>
      <c r="E66" s="13">
        <f t="shared" si="0"/>
        <v>253.7037037037037</v>
      </c>
      <c r="F66" s="12">
        <v>54.8</v>
      </c>
      <c r="G66" s="6">
        <f t="shared" si="1"/>
        <v>13.700000000000003</v>
      </c>
      <c r="H66" s="13">
        <f t="shared" si="2"/>
        <v>125</v>
      </c>
    </row>
    <row r="67" spans="1:8" ht="79.5" customHeight="1">
      <c r="A67" s="11" t="s">
        <v>81</v>
      </c>
      <c r="B67" s="11" t="s">
        <v>82</v>
      </c>
      <c r="C67" s="6">
        <v>460</v>
      </c>
      <c r="D67" s="12">
        <v>610.3</v>
      </c>
      <c r="E67" s="13">
        <f t="shared" si="0"/>
        <v>132.67391304347825</v>
      </c>
      <c r="F67" s="12">
        <v>572.5</v>
      </c>
      <c r="G67" s="6">
        <f t="shared" si="1"/>
        <v>37.799999999999955</v>
      </c>
      <c r="H67" s="13">
        <f t="shared" si="2"/>
        <v>106.60262008733623</v>
      </c>
    </row>
    <row r="68" spans="1:8" ht="41.25" customHeight="1">
      <c r="A68" s="11" t="s">
        <v>83</v>
      </c>
      <c r="B68" s="11" t="s">
        <v>84</v>
      </c>
      <c r="C68" s="6">
        <v>7450</v>
      </c>
      <c r="D68" s="12">
        <v>8048.1</v>
      </c>
      <c r="E68" s="13">
        <f t="shared" si="0"/>
        <v>108.0281879194631</v>
      </c>
      <c r="F68" s="12">
        <v>6580.1</v>
      </c>
      <c r="G68" s="6">
        <f t="shared" si="1"/>
        <v>1468</v>
      </c>
      <c r="H68" s="13">
        <f t="shared" si="2"/>
        <v>122.30969134207686</v>
      </c>
    </row>
    <row r="69" spans="1:8" ht="67.5" customHeight="1">
      <c r="A69" s="11" t="s">
        <v>156</v>
      </c>
      <c r="B69" s="11" t="s">
        <v>85</v>
      </c>
      <c r="C69" s="6">
        <v>60</v>
      </c>
      <c r="D69" s="12">
        <v>80.3</v>
      </c>
      <c r="E69" s="13">
        <f t="shared" si="0"/>
        <v>133.83333333333334</v>
      </c>
      <c r="F69" s="12">
        <v>0</v>
      </c>
      <c r="G69" s="6">
        <f t="shared" si="1"/>
        <v>80.3</v>
      </c>
      <c r="H69" s="13">
        <v>0</v>
      </c>
    </row>
    <row r="70" spans="1:8" ht="82.5" customHeight="1">
      <c r="A70" s="11" t="s">
        <v>278</v>
      </c>
      <c r="B70" s="16" t="s">
        <v>291</v>
      </c>
      <c r="C70" s="6">
        <v>3</v>
      </c>
      <c r="D70" s="12">
        <v>3</v>
      </c>
      <c r="E70" s="13">
        <f t="shared" si="0"/>
        <v>100</v>
      </c>
      <c r="F70" s="12"/>
      <c r="G70" s="6"/>
      <c r="H70" s="13"/>
    </row>
    <row r="71" spans="1:8" ht="52.5" customHeight="1">
      <c r="A71" s="11" t="s">
        <v>86</v>
      </c>
      <c r="B71" s="11" t="s">
        <v>87</v>
      </c>
      <c r="C71" s="6">
        <f>SUM(C73:C82)</f>
        <v>1864</v>
      </c>
      <c r="D71" s="6">
        <f>SUM(D73:D82)</f>
        <v>1965.5</v>
      </c>
      <c r="E71" s="13">
        <f t="shared" si="0"/>
        <v>105.44527896995709</v>
      </c>
      <c r="F71" s="12">
        <f>SUM(F73:F82)</f>
        <v>2077.7</v>
      </c>
      <c r="G71" s="6">
        <f t="shared" si="1"/>
        <v>-112.19999999999982</v>
      </c>
      <c r="H71" s="13">
        <f t="shared" si="2"/>
        <v>94.59979785339559</v>
      </c>
    </row>
    <row r="72" spans="1:8" ht="12.75">
      <c r="A72" s="11"/>
      <c r="B72" s="11" t="s">
        <v>88</v>
      </c>
      <c r="C72" s="6"/>
      <c r="D72" s="12"/>
      <c r="E72" s="13"/>
      <c r="F72" s="12"/>
      <c r="G72" s="6"/>
      <c r="H72" s="13"/>
    </row>
    <row r="73" spans="1:8" ht="12.75">
      <c r="A73" s="11" t="s">
        <v>89</v>
      </c>
      <c r="B73" s="11"/>
      <c r="C73" s="6">
        <v>114</v>
      </c>
      <c r="D73" s="12">
        <v>175.1</v>
      </c>
      <c r="E73" s="13">
        <f>SUM(D73*100/C73)</f>
        <v>153.59649122807016</v>
      </c>
      <c r="F73" s="12">
        <v>407</v>
      </c>
      <c r="G73" s="6">
        <f aca="true" t="shared" si="3" ref="G73:G138">SUM(D73-F73)</f>
        <v>-231.9</v>
      </c>
      <c r="H73" s="13">
        <f t="shared" si="2"/>
        <v>43.022113022113025</v>
      </c>
    </row>
    <row r="74" spans="1:8" ht="12.75">
      <c r="A74" s="11" t="s">
        <v>90</v>
      </c>
      <c r="B74" s="11"/>
      <c r="C74" s="6">
        <v>0</v>
      </c>
      <c r="D74" s="12">
        <v>0</v>
      </c>
      <c r="E74" s="13"/>
      <c r="F74" s="12">
        <v>3</v>
      </c>
      <c r="G74" s="6">
        <f t="shared" si="3"/>
        <v>-3</v>
      </c>
      <c r="H74" s="13"/>
    </row>
    <row r="75" spans="1:8" ht="12.75">
      <c r="A75" s="11" t="s">
        <v>91</v>
      </c>
      <c r="B75" s="11"/>
      <c r="C75" s="6">
        <v>62</v>
      </c>
      <c r="D75" s="12">
        <v>66.6</v>
      </c>
      <c r="E75" s="13">
        <f>SUM(D75*100/C75)</f>
        <v>107.41935483870967</v>
      </c>
      <c r="F75" s="12">
        <v>68</v>
      </c>
      <c r="G75" s="6">
        <f t="shared" si="3"/>
        <v>-1.4000000000000057</v>
      </c>
      <c r="H75" s="13">
        <f t="shared" si="2"/>
        <v>97.94117647058822</v>
      </c>
    </row>
    <row r="76" spans="1:8" ht="12.75">
      <c r="A76" s="11" t="s">
        <v>174</v>
      </c>
      <c r="B76" s="11"/>
      <c r="C76" s="6">
        <v>14</v>
      </c>
      <c r="D76" s="12">
        <v>41.9</v>
      </c>
      <c r="E76" s="13">
        <f>SUM(D76*100/C76)</f>
        <v>299.2857142857143</v>
      </c>
      <c r="F76" s="12">
        <v>0</v>
      </c>
      <c r="G76" s="6">
        <f t="shared" si="3"/>
        <v>41.9</v>
      </c>
      <c r="H76" s="13"/>
    </row>
    <row r="77" spans="1:8" ht="12.75">
      <c r="A77" s="11" t="s">
        <v>283</v>
      </c>
      <c r="B77" s="16"/>
      <c r="C77" s="6">
        <v>20</v>
      </c>
      <c r="D77" s="12">
        <v>20</v>
      </c>
      <c r="E77" s="13">
        <f>SUM(D77*100/C77)</f>
        <v>100</v>
      </c>
      <c r="F77" s="12">
        <v>0</v>
      </c>
      <c r="G77" s="6">
        <f t="shared" si="3"/>
        <v>20</v>
      </c>
      <c r="H77" s="13"/>
    </row>
    <row r="78" spans="1:8" ht="12.75">
      <c r="A78" s="11" t="s">
        <v>92</v>
      </c>
      <c r="B78" s="11"/>
      <c r="C78" s="6">
        <v>3</v>
      </c>
      <c r="D78" s="12">
        <v>2.7</v>
      </c>
      <c r="E78" s="13">
        <f>SUM(D78*100/C78)</f>
        <v>90</v>
      </c>
      <c r="F78" s="12">
        <v>4.9</v>
      </c>
      <c r="G78" s="6">
        <f t="shared" si="3"/>
        <v>-2.2</v>
      </c>
      <c r="H78" s="13">
        <f t="shared" si="2"/>
        <v>55.10204081632653</v>
      </c>
    </row>
    <row r="79" spans="1:8" ht="12.75">
      <c r="A79" s="11" t="s">
        <v>93</v>
      </c>
      <c r="B79" s="11"/>
      <c r="C79" s="6">
        <v>150</v>
      </c>
      <c r="D79" s="12">
        <v>155.8</v>
      </c>
      <c r="E79" s="13">
        <f>SUM(D79*100/C79)</f>
        <v>103.86666666666667</v>
      </c>
      <c r="F79" s="12">
        <v>12.3</v>
      </c>
      <c r="G79" s="6">
        <f t="shared" si="3"/>
        <v>143.5</v>
      </c>
      <c r="H79" s="13">
        <f t="shared" si="2"/>
        <v>1266.6666666666667</v>
      </c>
    </row>
    <row r="80" spans="1:8" ht="12.75">
      <c r="A80" s="11" t="s">
        <v>243</v>
      </c>
      <c r="B80" s="11"/>
      <c r="C80" s="6">
        <v>1</v>
      </c>
      <c r="D80" s="12">
        <v>0</v>
      </c>
      <c r="E80" s="13"/>
      <c r="F80" s="12">
        <v>0</v>
      </c>
      <c r="G80" s="6">
        <f t="shared" si="3"/>
        <v>0</v>
      </c>
      <c r="H80" s="13"/>
    </row>
    <row r="81" spans="1:8" ht="12.75">
      <c r="A81" s="11" t="s">
        <v>94</v>
      </c>
      <c r="B81" s="11"/>
      <c r="C81" s="6">
        <v>900</v>
      </c>
      <c r="D81" s="12">
        <v>916.4</v>
      </c>
      <c r="E81" s="13">
        <f>SUM(D81*100/C81)</f>
        <v>101.82222222222222</v>
      </c>
      <c r="F81" s="12">
        <v>716.1</v>
      </c>
      <c r="G81" s="6">
        <f t="shared" si="3"/>
        <v>200.29999999999995</v>
      </c>
      <c r="H81" s="13">
        <f t="shared" si="2"/>
        <v>127.97095377740538</v>
      </c>
    </row>
    <row r="82" spans="1:8" ht="12.75">
      <c r="A82" s="11" t="s">
        <v>95</v>
      </c>
      <c r="B82" s="11"/>
      <c r="C82" s="6">
        <v>600</v>
      </c>
      <c r="D82" s="12">
        <v>587</v>
      </c>
      <c r="E82" s="13">
        <f>SUM(D82*100/C82)</f>
        <v>97.83333333333333</v>
      </c>
      <c r="F82" s="12">
        <v>866.4</v>
      </c>
      <c r="G82" s="6">
        <f t="shared" si="3"/>
        <v>-279.4</v>
      </c>
      <c r="H82" s="13">
        <f t="shared" si="2"/>
        <v>67.75161588180978</v>
      </c>
    </row>
    <row r="83" spans="1:8" ht="25.5">
      <c r="A83" s="37" t="s">
        <v>175</v>
      </c>
      <c r="B83" s="38" t="s">
        <v>176</v>
      </c>
      <c r="C83" s="15">
        <f>SUM(C84)</f>
        <v>-18.4</v>
      </c>
      <c r="D83" s="15">
        <f>SUM(D84)</f>
        <v>-18.4</v>
      </c>
      <c r="E83" s="40">
        <f aca="true" t="shared" si="4" ref="E83:E89">SUM(D83*100/C83)</f>
        <v>100</v>
      </c>
      <c r="F83" s="15">
        <f>SUM(F84)</f>
        <v>9.200000000000001</v>
      </c>
      <c r="G83" s="35">
        <v>-9.2</v>
      </c>
      <c r="H83" s="36">
        <f>SUM(D83*100/F83)</f>
        <v>-199.99999999999994</v>
      </c>
    </row>
    <row r="84" spans="1:8" ht="12.75">
      <c r="A84" s="16" t="s">
        <v>177</v>
      </c>
      <c r="B84" s="16"/>
      <c r="C84" s="12">
        <f>SUM(C85:C90)</f>
        <v>-18.4</v>
      </c>
      <c r="D84" s="12">
        <f>SUM(D85:D90)</f>
        <v>-18.4</v>
      </c>
      <c r="E84" s="13">
        <f t="shared" si="4"/>
        <v>100</v>
      </c>
      <c r="F84" s="12">
        <f>SUM(F85:F90)</f>
        <v>9.200000000000001</v>
      </c>
      <c r="G84" s="6">
        <v>-9.2</v>
      </c>
      <c r="H84" s="13">
        <f>SUM(D84*100/F84)</f>
        <v>-199.99999999999994</v>
      </c>
    </row>
    <row r="85" spans="1:8" ht="12.75">
      <c r="A85" s="16" t="s">
        <v>184</v>
      </c>
      <c r="B85" s="16"/>
      <c r="C85" s="17"/>
      <c r="D85" s="18">
        <v>0</v>
      </c>
      <c r="E85" s="13"/>
      <c r="F85" s="12">
        <v>-9.2</v>
      </c>
      <c r="G85" s="6">
        <v>-9.2</v>
      </c>
      <c r="H85" s="13">
        <f>SUM(D85*100/F85)</f>
        <v>0</v>
      </c>
    </row>
    <row r="86" spans="1:8" ht="12.75">
      <c r="A86" s="16" t="s">
        <v>179</v>
      </c>
      <c r="B86" s="16"/>
      <c r="C86" s="17">
        <v>-9.8</v>
      </c>
      <c r="D86" s="18">
        <v>-9.8</v>
      </c>
      <c r="E86" s="13">
        <f t="shared" si="4"/>
        <v>100</v>
      </c>
      <c r="F86" s="12">
        <v>9.8</v>
      </c>
      <c r="G86" s="6">
        <v>0</v>
      </c>
      <c r="H86" s="13"/>
    </row>
    <row r="87" spans="1:8" ht="12.75">
      <c r="A87" s="16" t="s">
        <v>180</v>
      </c>
      <c r="B87" s="16"/>
      <c r="C87" s="17"/>
      <c r="D87" s="18">
        <v>0</v>
      </c>
      <c r="E87" s="13"/>
      <c r="F87" s="12">
        <v>0</v>
      </c>
      <c r="G87" s="6">
        <f t="shared" si="3"/>
        <v>0</v>
      </c>
      <c r="H87" s="13"/>
    </row>
    <row r="88" spans="1:8" ht="12.75">
      <c r="A88" s="16" t="s">
        <v>181</v>
      </c>
      <c r="B88" s="16"/>
      <c r="C88" s="17"/>
      <c r="D88" s="18">
        <v>0</v>
      </c>
      <c r="E88" s="13"/>
      <c r="F88" s="12">
        <v>0</v>
      </c>
      <c r="G88" s="6">
        <f t="shared" si="3"/>
        <v>0</v>
      </c>
      <c r="H88" s="13"/>
    </row>
    <row r="89" spans="1:8" ht="12.75">
      <c r="A89" s="16" t="s">
        <v>182</v>
      </c>
      <c r="B89" s="16"/>
      <c r="C89" s="17">
        <v>-8.6</v>
      </c>
      <c r="D89" s="18">
        <v>-8.6</v>
      </c>
      <c r="E89" s="13">
        <f t="shared" si="4"/>
        <v>100</v>
      </c>
      <c r="F89" s="12">
        <v>8.6</v>
      </c>
      <c r="G89" s="6">
        <v>0</v>
      </c>
      <c r="H89" s="13"/>
    </row>
    <row r="90" spans="1:8" ht="12.75">
      <c r="A90" s="16" t="s">
        <v>183</v>
      </c>
      <c r="B90" s="16"/>
      <c r="C90" s="17"/>
      <c r="D90" s="18">
        <v>0</v>
      </c>
      <c r="E90" s="12"/>
      <c r="F90" s="12">
        <v>0</v>
      </c>
      <c r="G90" s="6">
        <f t="shared" si="3"/>
        <v>0</v>
      </c>
      <c r="H90" s="13"/>
    </row>
    <row r="91" spans="1:8" ht="55.5" customHeight="1">
      <c r="A91" s="16" t="s">
        <v>209</v>
      </c>
      <c r="B91" s="16" t="s">
        <v>210</v>
      </c>
      <c r="C91" s="17"/>
      <c r="D91" s="18"/>
      <c r="E91" s="10"/>
      <c r="F91" s="12">
        <v>-56.4</v>
      </c>
      <c r="G91" s="6">
        <f t="shared" si="3"/>
        <v>56.4</v>
      </c>
      <c r="H91" s="10"/>
    </row>
    <row r="92" spans="1:8" ht="12.75">
      <c r="A92" s="11" t="s">
        <v>96</v>
      </c>
      <c r="B92" s="7" t="s">
        <v>97</v>
      </c>
      <c r="C92" s="19">
        <f>SUM(C93+C159+C162)</f>
        <v>523644.904</v>
      </c>
      <c r="D92" s="19">
        <f>SUM(D93+D159+D162)</f>
        <v>511857.22349999996</v>
      </c>
      <c r="E92" s="10">
        <f aca="true" t="shared" si="5" ref="E92:E149">SUM(D92*100/C92)</f>
        <v>97.74891717460501</v>
      </c>
      <c r="F92" s="19">
        <f>SUM(F93+F159+F162)</f>
        <v>374559.81000000006</v>
      </c>
      <c r="G92" s="19">
        <f t="shared" si="3"/>
        <v>137297.4134999999</v>
      </c>
      <c r="H92" s="10">
        <f aca="true" t="shared" si="6" ref="H92:H97">SUM(D92*100/F92)</f>
        <v>136.6556714934258</v>
      </c>
    </row>
    <row r="93" spans="1:8" ht="42.75" customHeight="1">
      <c r="A93" s="11" t="s">
        <v>98</v>
      </c>
      <c r="B93" s="11" t="s">
        <v>99</v>
      </c>
      <c r="C93" s="20">
        <f>SUM(C94+C96+C128+C138)</f>
        <v>523868.604</v>
      </c>
      <c r="D93" s="20">
        <f>SUM(D94+D96+D128+D138)</f>
        <v>510078.62549999997</v>
      </c>
      <c r="E93" s="13">
        <f t="shared" si="5"/>
        <v>97.36766464057845</v>
      </c>
      <c r="F93" s="21">
        <f>SUM(F94+F96+F128+F138)</f>
        <v>373089.91000000003</v>
      </c>
      <c r="G93" s="20">
        <f t="shared" si="3"/>
        <v>136988.71549999993</v>
      </c>
      <c r="H93" s="13">
        <f t="shared" si="6"/>
        <v>136.71734663100375</v>
      </c>
    </row>
    <row r="94" spans="1:8" ht="12.75">
      <c r="A94" s="4" t="s">
        <v>100</v>
      </c>
      <c r="B94" s="7" t="s">
        <v>101</v>
      </c>
      <c r="C94" s="9">
        <f>SUM(C95)</f>
        <v>86709</v>
      </c>
      <c r="D94" s="9">
        <f>SUM(D95)</f>
        <v>86709</v>
      </c>
      <c r="E94" s="10">
        <f t="shared" si="5"/>
        <v>100</v>
      </c>
      <c r="F94" s="9">
        <f>SUM(F95)</f>
        <v>37264</v>
      </c>
      <c r="G94" s="9">
        <f t="shared" si="3"/>
        <v>49445</v>
      </c>
      <c r="H94" s="10">
        <f t="shared" si="6"/>
        <v>232.6883855732074</v>
      </c>
    </row>
    <row r="95" spans="1:8" ht="40.5" customHeight="1">
      <c r="A95" s="4" t="s">
        <v>158</v>
      </c>
      <c r="B95" s="11" t="s">
        <v>102</v>
      </c>
      <c r="C95" s="6">
        <v>86709</v>
      </c>
      <c r="D95" s="12">
        <v>86709</v>
      </c>
      <c r="E95" s="13">
        <f t="shared" si="5"/>
        <v>100</v>
      </c>
      <c r="F95" s="12">
        <v>37264</v>
      </c>
      <c r="G95" s="6">
        <f t="shared" si="3"/>
        <v>49445</v>
      </c>
      <c r="H95" s="13">
        <f t="shared" si="6"/>
        <v>232.6883855732074</v>
      </c>
    </row>
    <row r="96" spans="1:8" ht="12.75">
      <c r="A96" s="4" t="s">
        <v>159</v>
      </c>
      <c r="B96" s="7" t="s">
        <v>103</v>
      </c>
      <c r="C96" s="10">
        <f>SUM(C97:C108)</f>
        <v>109284.6</v>
      </c>
      <c r="D96" s="10">
        <f>SUM(D97:D108)</f>
        <v>101489.8555</v>
      </c>
      <c r="E96" s="10">
        <f t="shared" si="5"/>
        <v>92.86748132856779</v>
      </c>
      <c r="F96" s="19">
        <f>SUM(F97:F108)</f>
        <v>112735.22</v>
      </c>
      <c r="G96" s="9">
        <f t="shared" si="3"/>
        <v>-11245.364499999996</v>
      </c>
      <c r="H96" s="10">
        <f t="shared" si="6"/>
        <v>90.02497666656437</v>
      </c>
    </row>
    <row r="97" spans="1:8" ht="28.5" customHeight="1">
      <c r="A97" s="4" t="s">
        <v>104</v>
      </c>
      <c r="B97" s="11" t="s">
        <v>304</v>
      </c>
      <c r="C97" s="10"/>
      <c r="D97" s="19"/>
      <c r="E97" s="10"/>
      <c r="F97" s="20">
        <v>2167.3</v>
      </c>
      <c r="G97" s="6">
        <f t="shared" si="3"/>
        <v>-2167.3</v>
      </c>
      <c r="H97" s="13">
        <f t="shared" si="6"/>
        <v>0</v>
      </c>
    </row>
    <row r="98" spans="1:8" ht="80.25" customHeight="1">
      <c r="A98" s="4" t="s">
        <v>1</v>
      </c>
      <c r="B98" s="16" t="s">
        <v>0</v>
      </c>
      <c r="C98" s="13">
        <v>404.1</v>
      </c>
      <c r="D98" s="20">
        <v>404.1</v>
      </c>
      <c r="E98" s="13">
        <f t="shared" si="5"/>
        <v>100</v>
      </c>
      <c r="F98" s="19"/>
      <c r="G98" s="6">
        <f t="shared" si="3"/>
        <v>404.1</v>
      </c>
      <c r="H98" s="13"/>
    </row>
    <row r="99" spans="1:8" ht="41.25" customHeight="1">
      <c r="A99" s="4" t="s">
        <v>211</v>
      </c>
      <c r="B99" s="11" t="s">
        <v>105</v>
      </c>
      <c r="C99" s="6">
        <v>1965.6</v>
      </c>
      <c r="D99" s="12">
        <v>1965.6</v>
      </c>
      <c r="E99" s="13">
        <f t="shared" si="5"/>
        <v>100</v>
      </c>
      <c r="F99" s="12">
        <v>0</v>
      </c>
      <c r="G99" s="6">
        <f t="shared" si="3"/>
        <v>1965.6</v>
      </c>
      <c r="H99" s="13"/>
    </row>
    <row r="100" spans="1:8" ht="92.25" customHeight="1">
      <c r="A100" s="4" t="s">
        <v>106</v>
      </c>
      <c r="B100" s="11" t="s">
        <v>107</v>
      </c>
      <c r="C100" s="6">
        <v>3195</v>
      </c>
      <c r="D100" s="12">
        <v>3195</v>
      </c>
      <c r="E100" s="13">
        <f t="shared" si="5"/>
        <v>100</v>
      </c>
      <c r="F100" s="12">
        <v>2633.63</v>
      </c>
      <c r="G100" s="6">
        <f t="shared" si="3"/>
        <v>561.3699999999999</v>
      </c>
      <c r="H100" s="13">
        <f>SUM(D100*100/F100)</f>
        <v>121.3154467408102</v>
      </c>
    </row>
    <row r="101" spans="1:8" ht="55.5" customHeight="1">
      <c r="A101" s="4" t="s">
        <v>108</v>
      </c>
      <c r="B101" s="11" t="s">
        <v>109</v>
      </c>
      <c r="C101" s="6">
        <v>18435</v>
      </c>
      <c r="D101" s="21">
        <v>18434.364</v>
      </c>
      <c r="E101" s="13">
        <f t="shared" si="5"/>
        <v>99.99655004068349</v>
      </c>
      <c r="F101" s="12">
        <v>19990.57</v>
      </c>
      <c r="G101" s="6">
        <f t="shared" si="3"/>
        <v>-1556.2059999999983</v>
      </c>
      <c r="H101" s="13">
        <f>SUM(D101*100/F101)</f>
        <v>92.21529951372072</v>
      </c>
    </row>
    <row r="102" spans="1:8" ht="54" customHeight="1">
      <c r="A102" s="4" t="s">
        <v>108</v>
      </c>
      <c r="B102" s="11" t="s">
        <v>110</v>
      </c>
      <c r="C102" s="6">
        <v>8000</v>
      </c>
      <c r="D102" s="12">
        <v>0</v>
      </c>
      <c r="E102" s="13">
        <f t="shared" si="5"/>
        <v>0</v>
      </c>
      <c r="F102" s="12">
        <v>0</v>
      </c>
      <c r="G102" s="6">
        <f t="shared" si="3"/>
        <v>0</v>
      </c>
      <c r="H102" s="13"/>
    </row>
    <row r="103" spans="1:8" ht="67.5" customHeight="1">
      <c r="A103" s="4" t="s">
        <v>111</v>
      </c>
      <c r="B103" s="11" t="s">
        <v>112</v>
      </c>
      <c r="C103" s="6">
        <v>1267.5</v>
      </c>
      <c r="D103" s="12">
        <v>1267.5</v>
      </c>
      <c r="E103" s="13">
        <f t="shared" si="5"/>
        <v>100</v>
      </c>
      <c r="F103" s="12">
        <v>6304.83</v>
      </c>
      <c r="G103" s="6">
        <f t="shared" si="3"/>
        <v>-5037.33</v>
      </c>
      <c r="H103" s="13">
        <f>SUM(D103*100/F103)</f>
        <v>20.103634832342824</v>
      </c>
    </row>
    <row r="104" spans="1:8" ht="63.75">
      <c r="A104" s="4" t="s">
        <v>111</v>
      </c>
      <c r="B104" s="11" t="s">
        <v>113</v>
      </c>
      <c r="C104" s="6">
        <v>1243</v>
      </c>
      <c r="D104" s="12">
        <v>1243</v>
      </c>
      <c r="E104" s="13">
        <f t="shared" si="5"/>
        <v>100</v>
      </c>
      <c r="F104" s="12">
        <v>0</v>
      </c>
      <c r="G104" s="6">
        <f t="shared" si="3"/>
        <v>1243</v>
      </c>
      <c r="H104" s="13"/>
    </row>
    <row r="105" spans="1:8" ht="108.75" customHeight="1">
      <c r="A105" s="4" t="s">
        <v>246</v>
      </c>
      <c r="B105" s="16" t="s">
        <v>247</v>
      </c>
      <c r="C105" s="13">
        <v>10000</v>
      </c>
      <c r="D105" s="12">
        <v>10000</v>
      </c>
      <c r="E105" s="13">
        <f t="shared" si="5"/>
        <v>100</v>
      </c>
      <c r="F105" s="12">
        <v>50000</v>
      </c>
      <c r="G105" s="6">
        <f t="shared" si="3"/>
        <v>-40000</v>
      </c>
      <c r="H105" s="13">
        <f>SUM(D105*100/F105)</f>
        <v>20</v>
      </c>
    </row>
    <row r="106" spans="1:8" ht="63.75">
      <c r="A106" s="4" t="s">
        <v>248</v>
      </c>
      <c r="B106" s="16" t="s">
        <v>249</v>
      </c>
      <c r="C106" s="13">
        <v>2888.8</v>
      </c>
      <c r="D106" s="21">
        <v>2888.7115</v>
      </c>
      <c r="E106" s="13">
        <f t="shared" si="5"/>
        <v>99.99693644419827</v>
      </c>
      <c r="F106" s="12">
        <v>2801.4</v>
      </c>
      <c r="G106" s="6">
        <f t="shared" si="3"/>
        <v>87.3114999999998</v>
      </c>
      <c r="H106" s="13">
        <f>SUM(D106*100/F106)</f>
        <v>103.11670950239164</v>
      </c>
    </row>
    <row r="107" spans="1:8" ht="42.75" customHeight="1">
      <c r="A107" s="4" t="s">
        <v>284</v>
      </c>
      <c r="B107" s="16" t="s">
        <v>2</v>
      </c>
      <c r="C107" s="13"/>
      <c r="D107" s="12"/>
      <c r="E107" s="13"/>
      <c r="F107" s="12">
        <v>3903.2</v>
      </c>
      <c r="G107" s="6">
        <f t="shared" si="3"/>
        <v>-3903.2</v>
      </c>
      <c r="H107" s="13"/>
    </row>
    <row r="108" spans="1:8" ht="31.5" customHeight="1">
      <c r="A108" s="4" t="s">
        <v>114</v>
      </c>
      <c r="B108" s="7" t="s">
        <v>160</v>
      </c>
      <c r="C108" s="13">
        <f>SUM(C109:C127)</f>
        <v>61885.6</v>
      </c>
      <c r="D108" s="20">
        <f>SUM(D109:D127)</f>
        <v>62091.58</v>
      </c>
      <c r="E108" s="13">
        <f t="shared" si="5"/>
        <v>100.33283994984293</v>
      </c>
      <c r="F108" s="6">
        <f>SUM(F109:F127)</f>
        <v>24934.29</v>
      </c>
      <c r="G108" s="6">
        <f t="shared" si="3"/>
        <v>37157.29</v>
      </c>
      <c r="H108" s="13">
        <f>SUM(D108*100/F108)</f>
        <v>249.02084639265846</v>
      </c>
    </row>
    <row r="109" spans="1:8" ht="51">
      <c r="A109" s="4" t="s">
        <v>115</v>
      </c>
      <c r="B109" s="16" t="s">
        <v>267</v>
      </c>
      <c r="C109" s="13">
        <v>104</v>
      </c>
      <c r="D109" s="6">
        <v>104</v>
      </c>
      <c r="E109" s="13">
        <f t="shared" si="5"/>
        <v>100</v>
      </c>
      <c r="F109" s="6">
        <v>32</v>
      </c>
      <c r="G109" s="6">
        <f t="shared" si="3"/>
        <v>72</v>
      </c>
      <c r="H109" s="13">
        <f>SUM(D109*100/F109)</f>
        <v>325</v>
      </c>
    </row>
    <row r="110" spans="1:8" ht="43.5" customHeight="1">
      <c r="A110" s="4" t="s">
        <v>115</v>
      </c>
      <c r="B110" s="11" t="s">
        <v>116</v>
      </c>
      <c r="C110" s="6">
        <v>60</v>
      </c>
      <c r="D110" s="12">
        <v>60</v>
      </c>
      <c r="E110" s="13">
        <f t="shared" si="5"/>
        <v>100</v>
      </c>
      <c r="F110" s="12">
        <v>0</v>
      </c>
      <c r="G110" s="6">
        <f t="shared" si="3"/>
        <v>60</v>
      </c>
      <c r="H110" s="13"/>
    </row>
    <row r="111" spans="1:8" ht="69.75" customHeight="1">
      <c r="A111" s="4" t="s">
        <v>115</v>
      </c>
      <c r="B111" s="11" t="s">
        <v>126</v>
      </c>
      <c r="C111" s="6">
        <v>7247.7</v>
      </c>
      <c r="D111" s="12">
        <v>7247.68</v>
      </c>
      <c r="E111" s="13">
        <f t="shared" si="5"/>
        <v>99.99972405038841</v>
      </c>
      <c r="F111" s="12">
        <v>0</v>
      </c>
      <c r="G111" s="6">
        <f t="shared" si="3"/>
        <v>7247.68</v>
      </c>
      <c r="H111" s="13"/>
    </row>
    <row r="112" spans="1:8" ht="41.25" customHeight="1">
      <c r="A112" s="4" t="s">
        <v>115</v>
      </c>
      <c r="B112" s="11" t="s">
        <v>128</v>
      </c>
      <c r="C112" s="6">
        <v>48.7</v>
      </c>
      <c r="D112" s="12">
        <v>48.7</v>
      </c>
      <c r="E112" s="13">
        <f t="shared" si="5"/>
        <v>100</v>
      </c>
      <c r="F112" s="12">
        <v>0</v>
      </c>
      <c r="G112" s="6">
        <f t="shared" si="3"/>
        <v>48.7</v>
      </c>
      <c r="H112" s="13"/>
    </row>
    <row r="113" spans="1:8" ht="68.25" customHeight="1">
      <c r="A113" s="4" t="s">
        <v>115</v>
      </c>
      <c r="B113" s="16" t="s">
        <v>250</v>
      </c>
      <c r="C113" s="13">
        <v>421.2</v>
      </c>
      <c r="D113" s="13">
        <v>421.2</v>
      </c>
      <c r="E113" s="32">
        <f t="shared" si="5"/>
        <v>100</v>
      </c>
      <c r="F113" s="13"/>
      <c r="G113" s="6">
        <f t="shared" si="3"/>
        <v>421.2</v>
      </c>
      <c r="H113" s="13"/>
    </row>
    <row r="114" spans="1:8" ht="54" customHeight="1">
      <c r="A114" s="4" t="s">
        <v>115</v>
      </c>
      <c r="B114" s="16" t="s">
        <v>260</v>
      </c>
      <c r="C114" s="13"/>
      <c r="D114" s="13"/>
      <c r="E114" s="32"/>
      <c r="F114" s="13">
        <v>40</v>
      </c>
      <c r="G114" s="6">
        <f t="shared" si="3"/>
        <v>-40</v>
      </c>
      <c r="H114" s="13">
        <f>SUM(D114*100/F114)</f>
        <v>0</v>
      </c>
    </row>
    <row r="115" spans="1:8" ht="94.5" customHeight="1">
      <c r="A115" s="4" t="s">
        <v>115</v>
      </c>
      <c r="B115" s="16" t="s">
        <v>302</v>
      </c>
      <c r="C115" s="13"/>
      <c r="D115" s="13"/>
      <c r="E115" s="32"/>
      <c r="F115" s="13">
        <v>111</v>
      </c>
      <c r="G115" s="6">
        <f t="shared" si="3"/>
        <v>-111</v>
      </c>
      <c r="H115" s="13"/>
    </row>
    <row r="116" spans="1:8" ht="65.25" customHeight="1">
      <c r="A116" s="4" t="s">
        <v>117</v>
      </c>
      <c r="B116" s="16" t="s">
        <v>268</v>
      </c>
      <c r="C116" s="13">
        <v>12874</v>
      </c>
      <c r="D116" s="13">
        <v>12874</v>
      </c>
      <c r="E116" s="13">
        <f t="shared" si="5"/>
        <v>100</v>
      </c>
      <c r="F116" s="13">
        <v>598</v>
      </c>
      <c r="G116" s="6">
        <f t="shared" si="3"/>
        <v>12276</v>
      </c>
      <c r="H116" s="13">
        <f>SUM(D116*100/F116)</f>
        <v>2152.8428093645484</v>
      </c>
    </row>
    <row r="117" spans="1:8" ht="54" customHeight="1">
      <c r="A117" s="4" t="s">
        <v>117</v>
      </c>
      <c r="B117" s="11" t="s">
        <v>118</v>
      </c>
      <c r="C117" s="6">
        <v>22023</v>
      </c>
      <c r="D117" s="12">
        <v>22023</v>
      </c>
      <c r="E117" s="13">
        <f t="shared" si="5"/>
        <v>100</v>
      </c>
      <c r="F117" s="12">
        <v>18588.29</v>
      </c>
      <c r="G117" s="6">
        <f t="shared" si="3"/>
        <v>3434.709999999999</v>
      </c>
      <c r="H117" s="13">
        <f>SUM(D117*100/F117)</f>
        <v>118.47781587225074</v>
      </c>
    </row>
    <row r="118" spans="1:8" ht="55.5" customHeight="1">
      <c r="A118" s="4" t="s">
        <v>117</v>
      </c>
      <c r="B118" s="11" t="s">
        <v>122</v>
      </c>
      <c r="C118" s="6">
        <v>2680</v>
      </c>
      <c r="D118" s="12">
        <v>2680</v>
      </c>
      <c r="E118" s="13">
        <f t="shared" si="5"/>
        <v>100</v>
      </c>
      <c r="F118" s="12">
        <v>0</v>
      </c>
      <c r="G118" s="6">
        <f t="shared" si="3"/>
        <v>2680</v>
      </c>
      <c r="H118" s="13"/>
    </row>
    <row r="119" spans="1:8" ht="27.75" customHeight="1">
      <c r="A119" s="4" t="s">
        <v>117</v>
      </c>
      <c r="B119" s="11" t="s">
        <v>123</v>
      </c>
      <c r="C119" s="6">
        <v>6500</v>
      </c>
      <c r="D119" s="12">
        <v>6500</v>
      </c>
      <c r="E119" s="13">
        <f t="shared" si="5"/>
        <v>100</v>
      </c>
      <c r="F119" s="12">
        <v>0</v>
      </c>
      <c r="G119" s="6">
        <f t="shared" si="3"/>
        <v>6500</v>
      </c>
      <c r="H119" s="13"/>
    </row>
    <row r="120" spans="1:8" ht="56.25" customHeight="1">
      <c r="A120" s="4" t="s">
        <v>117</v>
      </c>
      <c r="B120" s="16" t="s">
        <v>251</v>
      </c>
      <c r="C120" s="13">
        <v>3503</v>
      </c>
      <c r="D120" s="13">
        <v>3503</v>
      </c>
      <c r="E120" s="13">
        <f t="shared" si="5"/>
        <v>100</v>
      </c>
      <c r="F120" s="12">
        <v>3415</v>
      </c>
      <c r="G120" s="6">
        <f t="shared" si="3"/>
        <v>88</v>
      </c>
      <c r="H120" s="13">
        <f>SUM(D120*100/F120)</f>
        <v>102.57686676427525</v>
      </c>
    </row>
    <row r="121" spans="1:8" ht="43.5" customHeight="1">
      <c r="A121" s="4" t="s">
        <v>121</v>
      </c>
      <c r="B121" s="16" t="s">
        <v>269</v>
      </c>
      <c r="C121" s="13">
        <v>1387</v>
      </c>
      <c r="D121" s="13">
        <v>1387</v>
      </c>
      <c r="E121" s="13">
        <f t="shared" si="5"/>
        <v>100</v>
      </c>
      <c r="F121" s="12">
        <v>351</v>
      </c>
      <c r="G121" s="6">
        <f t="shared" si="3"/>
        <v>1036</v>
      </c>
      <c r="H121" s="13">
        <f>SUM(D121*100/F121)</f>
        <v>395.15669515669515</v>
      </c>
    </row>
    <row r="122" spans="1:8" ht="271.5" customHeight="1">
      <c r="A122" s="4" t="s">
        <v>121</v>
      </c>
      <c r="B122" s="11" t="s">
        <v>5</v>
      </c>
      <c r="C122" s="6">
        <v>1817</v>
      </c>
      <c r="D122" s="12">
        <v>1817</v>
      </c>
      <c r="E122" s="13">
        <f t="shared" si="5"/>
        <v>100</v>
      </c>
      <c r="F122" s="12">
        <v>1682</v>
      </c>
      <c r="G122" s="6">
        <f t="shared" si="3"/>
        <v>135</v>
      </c>
      <c r="H122" s="13">
        <f>SUM(D122*100/F122)</f>
        <v>108.02615933412604</v>
      </c>
    </row>
    <row r="123" spans="1:8" ht="117.75" customHeight="1">
      <c r="A123" s="4" t="s">
        <v>121</v>
      </c>
      <c r="B123" s="11" t="s">
        <v>127</v>
      </c>
      <c r="C123" s="6">
        <v>200</v>
      </c>
      <c r="D123" s="12">
        <v>200</v>
      </c>
      <c r="E123" s="13">
        <f t="shared" si="5"/>
        <v>100</v>
      </c>
      <c r="F123" s="12">
        <v>0</v>
      </c>
      <c r="G123" s="6">
        <f t="shared" si="3"/>
        <v>200</v>
      </c>
      <c r="H123" s="13"/>
    </row>
    <row r="124" spans="1:8" ht="41.25" customHeight="1">
      <c r="A124" s="4" t="s">
        <v>252</v>
      </c>
      <c r="B124" s="16" t="s">
        <v>270</v>
      </c>
      <c r="C124" s="13">
        <v>1276</v>
      </c>
      <c r="D124" s="12">
        <v>1276</v>
      </c>
      <c r="E124" s="13">
        <f t="shared" si="5"/>
        <v>100</v>
      </c>
      <c r="F124" s="12">
        <v>117</v>
      </c>
      <c r="G124" s="6">
        <f t="shared" si="3"/>
        <v>1159</v>
      </c>
      <c r="H124" s="13">
        <f>SUM(D124*100/F124)</f>
        <v>1090.5982905982905</v>
      </c>
    </row>
    <row r="125" spans="1:8" ht="132" customHeight="1">
      <c r="A125" s="4" t="s">
        <v>252</v>
      </c>
      <c r="B125" s="16" t="s">
        <v>253</v>
      </c>
      <c r="C125" s="13">
        <v>419</v>
      </c>
      <c r="D125" s="13">
        <v>419</v>
      </c>
      <c r="E125" s="13">
        <f>SUM(D125*100/C125)</f>
        <v>100</v>
      </c>
      <c r="F125" s="12">
        <v>0</v>
      </c>
      <c r="G125" s="6">
        <f>SUM(D125-F125)</f>
        <v>419</v>
      </c>
      <c r="H125" s="13"/>
    </row>
    <row r="126" spans="1:8" ht="67.5" customHeight="1">
      <c r="A126" s="4" t="s">
        <v>124</v>
      </c>
      <c r="B126" s="11" t="s">
        <v>120</v>
      </c>
      <c r="C126" s="6">
        <v>507</v>
      </c>
      <c r="D126" s="12">
        <v>713</v>
      </c>
      <c r="E126" s="13">
        <f>SUM(D126*100/C126)</f>
        <v>140.63116370808677</v>
      </c>
      <c r="F126" s="12">
        <v>0</v>
      </c>
      <c r="G126" s="6">
        <f>SUM(D126-F126)</f>
        <v>713</v>
      </c>
      <c r="H126" s="13"/>
    </row>
    <row r="127" spans="1:8" ht="65.25" customHeight="1">
      <c r="A127" s="4" t="s">
        <v>124</v>
      </c>
      <c r="B127" s="11" t="s">
        <v>125</v>
      </c>
      <c r="C127" s="6">
        <v>818</v>
      </c>
      <c r="D127" s="12">
        <v>818</v>
      </c>
      <c r="E127" s="13">
        <f t="shared" si="5"/>
        <v>100</v>
      </c>
      <c r="F127" s="12">
        <v>0</v>
      </c>
      <c r="G127" s="6">
        <f t="shared" si="3"/>
        <v>818</v>
      </c>
      <c r="H127" s="13"/>
    </row>
    <row r="128" spans="1:8" ht="12.75">
      <c r="A128" s="4" t="s">
        <v>129</v>
      </c>
      <c r="B128" s="7" t="s">
        <v>130</v>
      </c>
      <c r="C128" s="19">
        <f>SUM(C129:C137)</f>
        <v>256810.6</v>
      </c>
      <c r="D128" s="19">
        <f>SUM(D129:D137)</f>
        <v>250815.37</v>
      </c>
      <c r="E128" s="10">
        <f t="shared" si="5"/>
        <v>97.6655052400485</v>
      </c>
      <c r="F128" s="19">
        <f>SUM(F129:F137)</f>
        <v>199155.06</v>
      </c>
      <c r="G128" s="19">
        <f t="shared" si="3"/>
        <v>51660.31</v>
      </c>
      <c r="H128" s="10">
        <f>SUM(D128*100/F128)</f>
        <v>125.93974263069188</v>
      </c>
    </row>
    <row r="129" spans="1:8" ht="89.25">
      <c r="A129" s="4" t="s">
        <v>131</v>
      </c>
      <c r="B129" s="11" t="s">
        <v>132</v>
      </c>
      <c r="C129" s="6">
        <v>11963</v>
      </c>
      <c r="D129" s="21">
        <v>12213</v>
      </c>
      <c r="E129" s="13">
        <f t="shared" si="5"/>
        <v>102.0897768118365</v>
      </c>
      <c r="F129" s="12">
        <v>10315.53</v>
      </c>
      <c r="G129" s="20">
        <f t="shared" si="3"/>
        <v>1897.4699999999993</v>
      </c>
      <c r="H129" s="13">
        <f>SUM(D129*100/F129)</f>
        <v>118.3943045098022</v>
      </c>
    </row>
    <row r="130" spans="1:8" ht="76.5">
      <c r="A130" s="4" t="s">
        <v>133</v>
      </c>
      <c r="B130" s="11" t="s">
        <v>134</v>
      </c>
      <c r="C130" s="6">
        <v>553.1</v>
      </c>
      <c r="D130" s="12"/>
      <c r="E130" s="13"/>
      <c r="F130" s="12">
        <v>175.58</v>
      </c>
      <c r="G130" s="20">
        <f t="shared" si="3"/>
        <v>-175.58</v>
      </c>
      <c r="H130" s="13"/>
    </row>
    <row r="131" spans="1:8" ht="94.5" customHeight="1">
      <c r="A131" s="4" t="s">
        <v>135</v>
      </c>
      <c r="B131" s="11" t="s">
        <v>136</v>
      </c>
      <c r="C131" s="6">
        <v>3246.8</v>
      </c>
      <c r="D131" s="12">
        <v>3597.5</v>
      </c>
      <c r="E131" s="13">
        <f t="shared" si="5"/>
        <v>110.80140445977577</v>
      </c>
      <c r="F131" s="12">
        <v>3315.36</v>
      </c>
      <c r="G131" s="6">
        <f t="shared" si="3"/>
        <v>282.1399999999999</v>
      </c>
      <c r="H131" s="13">
        <f>SUM(D131*100/F131)</f>
        <v>108.51008638579219</v>
      </c>
    </row>
    <row r="132" spans="1:8" ht="92.25" customHeight="1">
      <c r="A132" s="4" t="s">
        <v>137</v>
      </c>
      <c r="B132" s="11" t="s">
        <v>138</v>
      </c>
      <c r="C132" s="6">
        <v>16084</v>
      </c>
      <c r="D132" s="21">
        <v>13719.11</v>
      </c>
      <c r="E132" s="13">
        <f t="shared" si="5"/>
        <v>85.29663019149466</v>
      </c>
      <c r="F132" s="12">
        <v>11775.7</v>
      </c>
      <c r="G132" s="20">
        <f t="shared" si="3"/>
        <v>1943.4099999999999</v>
      </c>
      <c r="H132" s="13">
        <f>SUM(D132*100/F132)</f>
        <v>116.50356242091765</v>
      </c>
    </row>
    <row r="133" spans="1:8" ht="110.25" customHeight="1">
      <c r="A133" s="4" t="s">
        <v>139</v>
      </c>
      <c r="B133" s="11" t="s">
        <v>140</v>
      </c>
      <c r="C133" s="6">
        <v>155</v>
      </c>
      <c r="D133" s="12">
        <v>155</v>
      </c>
      <c r="E133" s="13">
        <f t="shared" si="5"/>
        <v>100</v>
      </c>
      <c r="F133" s="12">
        <v>161</v>
      </c>
      <c r="G133" s="6">
        <f t="shared" si="3"/>
        <v>-6</v>
      </c>
      <c r="H133" s="13">
        <f>SUM(D133*100/F133)</f>
        <v>96.27329192546584</v>
      </c>
    </row>
    <row r="134" spans="1:8" ht="102">
      <c r="A134" s="4" t="s">
        <v>139</v>
      </c>
      <c r="B134" s="11" t="s">
        <v>141</v>
      </c>
      <c r="C134" s="6">
        <v>50156</v>
      </c>
      <c r="D134" s="21">
        <v>46478.06</v>
      </c>
      <c r="E134" s="13">
        <f t="shared" si="5"/>
        <v>92.6669989632347</v>
      </c>
      <c r="F134" s="12">
        <v>38387.89</v>
      </c>
      <c r="G134" s="13">
        <f t="shared" si="3"/>
        <v>8090.169999999998</v>
      </c>
      <c r="H134" s="13">
        <f>SUM(D134*100/F134)</f>
        <v>121.0747972863317</v>
      </c>
    </row>
    <row r="135" spans="1:8" ht="89.25">
      <c r="A135" s="4" t="s">
        <v>139</v>
      </c>
      <c r="B135" s="16" t="s">
        <v>255</v>
      </c>
      <c r="C135" s="13">
        <v>0.1</v>
      </c>
      <c r="D135" s="13">
        <v>0.1</v>
      </c>
      <c r="E135" s="32">
        <f t="shared" si="5"/>
        <v>100</v>
      </c>
      <c r="F135" s="13"/>
      <c r="G135" s="6">
        <f t="shared" si="3"/>
        <v>0.1</v>
      </c>
      <c r="H135" s="34"/>
    </row>
    <row r="136" spans="1:8" ht="71.25" customHeight="1">
      <c r="A136" s="4" t="s">
        <v>139</v>
      </c>
      <c r="B136" s="16" t="s">
        <v>274</v>
      </c>
      <c r="C136" s="13">
        <v>74.6</v>
      </c>
      <c r="D136" s="13">
        <v>74.6</v>
      </c>
      <c r="E136" s="32">
        <f t="shared" si="5"/>
        <v>100</v>
      </c>
      <c r="F136" s="13"/>
      <c r="G136" s="6">
        <f t="shared" si="3"/>
        <v>74.6</v>
      </c>
      <c r="H136" s="34"/>
    </row>
    <row r="137" spans="1:8" ht="249.75" customHeight="1">
      <c r="A137" s="4" t="s">
        <v>142</v>
      </c>
      <c r="B137" s="11" t="s">
        <v>6</v>
      </c>
      <c r="C137" s="6">
        <v>174578</v>
      </c>
      <c r="D137" s="12">
        <v>174578</v>
      </c>
      <c r="E137" s="13">
        <f t="shared" si="5"/>
        <v>100</v>
      </c>
      <c r="F137" s="12">
        <v>135024</v>
      </c>
      <c r="G137" s="6">
        <f t="shared" si="3"/>
        <v>39554</v>
      </c>
      <c r="H137" s="13">
        <f>SUM(D137*100/F137)</f>
        <v>129.2940514278943</v>
      </c>
    </row>
    <row r="138" spans="1:8" ht="30" customHeight="1">
      <c r="A138" s="4" t="s">
        <v>143</v>
      </c>
      <c r="B138" s="7" t="s">
        <v>144</v>
      </c>
      <c r="C138" s="9">
        <f>SUM(C139:C158)</f>
        <v>71064.404</v>
      </c>
      <c r="D138" s="9">
        <f>SUM(D139:D158)</f>
        <v>71064.4</v>
      </c>
      <c r="E138" s="10">
        <f t="shared" si="5"/>
        <v>99.99999437130296</v>
      </c>
      <c r="F138" s="9">
        <f>SUM(F139:F158)</f>
        <v>23935.630000000005</v>
      </c>
      <c r="G138" s="9">
        <f t="shared" si="3"/>
        <v>47128.76999999999</v>
      </c>
      <c r="H138" s="13">
        <f>SUM(D138*100/F138)</f>
        <v>296.8979717684472</v>
      </c>
    </row>
    <row r="139" spans="1:8" ht="72" customHeight="1">
      <c r="A139" s="4" t="s">
        <v>238</v>
      </c>
      <c r="B139" s="11" t="s">
        <v>239</v>
      </c>
      <c r="C139" s="6">
        <v>104</v>
      </c>
      <c r="D139" s="6">
        <v>104</v>
      </c>
      <c r="E139" s="13">
        <f t="shared" si="5"/>
        <v>100</v>
      </c>
      <c r="F139" s="6">
        <v>104</v>
      </c>
      <c r="G139" s="6">
        <f aca="true" t="shared" si="7" ref="G139:G154">SUM(D139-F139)</f>
        <v>0</v>
      </c>
      <c r="H139" s="13">
        <f>SUM(D139*100/F139)</f>
        <v>100</v>
      </c>
    </row>
    <row r="140" spans="1:8" ht="105.75" customHeight="1">
      <c r="A140" s="4" t="s">
        <v>271</v>
      </c>
      <c r="B140" s="16" t="s">
        <v>272</v>
      </c>
      <c r="C140" s="13">
        <v>31316.4</v>
      </c>
      <c r="D140" s="6">
        <v>31316.4</v>
      </c>
      <c r="E140" s="13">
        <f t="shared" si="5"/>
        <v>100</v>
      </c>
      <c r="F140" s="6"/>
      <c r="G140" s="6">
        <f t="shared" si="7"/>
        <v>31316.4</v>
      </c>
      <c r="H140" s="13"/>
    </row>
    <row r="141" spans="1:8" ht="43.5" customHeight="1">
      <c r="A141" s="4" t="s">
        <v>240</v>
      </c>
      <c r="B141" s="16" t="s">
        <v>279</v>
      </c>
      <c r="C141" s="13"/>
      <c r="D141" s="6"/>
      <c r="E141" s="13"/>
      <c r="F141" s="6">
        <v>8501.33</v>
      </c>
      <c r="G141" s="6"/>
      <c r="H141" s="13"/>
    </row>
    <row r="142" spans="1:8" ht="106.5" customHeight="1">
      <c r="A142" s="4" t="s">
        <v>240</v>
      </c>
      <c r="B142" s="11" t="s">
        <v>256</v>
      </c>
      <c r="C142" s="6">
        <v>300</v>
      </c>
      <c r="D142" s="6">
        <v>300</v>
      </c>
      <c r="E142" s="13">
        <f t="shared" si="5"/>
        <v>100</v>
      </c>
      <c r="F142" s="6">
        <v>10950</v>
      </c>
      <c r="G142" s="6">
        <f t="shared" si="7"/>
        <v>-10650</v>
      </c>
      <c r="H142" s="13">
        <f>SUM(D142*100/F142)</f>
        <v>2.73972602739726</v>
      </c>
    </row>
    <row r="143" spans="1:8" ht="81" customHeight="1">
      <c r="A143" s="4" t="s">
        <v>240</v>
      </c>
      <c r="B143" s="16" t="s">
        <v>257</v>
      </c>
      <c r="C143" s="13">
        <v>493.3</v>
      </c>
      <c r="D143" s="13">
        <v>493.3</v>
      </c>
      <c r="E143" s="13">
        <f t="shared" si="5"/>
        <v>100</v>
      </c>
      <c r="F143" s="13"/>
      <c r="G143" s="6">
        <f t="shared" si="7"/>
        <v>493.3</v>
      </c>
      <c r="H143" s="13"/>
    </row>
    <row r="144" spans="1:8" ht="42.75" customHeight="1">
      <c r="A144" s="4" t="s">
        <v>240</v>
      </c>
      <c r="B144" s="16" t="s">
        <v>262</v>
      </c>
      <c r="C144" s="13">
        <v>3625.7</v>
      </c>
      <c r="D144" s="13">
        <v>3625.7</v>
      </c>
      <c r="E144" s="13">
        <f t="shared" si="5"/>
        <v>100</v>
      </c>
      <c r="F144" s="13"/>
      <c r="G144" s="6">
        <f t="shared" si="7"/>
        <v>3625.7</v>
      </c>
      <c r="H144" s="13"/>
    </row>
    <row r="145" spans="1:8" ht="79.5" customHeight="1">
      <c r="A145" s="4" t="s">
        <v>240</v>
      </c>
      <c r="B145" s="16" t="s">
        <v>258</v>
      </c>
      <c r="C145" s="13">
        <v>14450.8</v>
      </c>
      <c r="D145" s="13">
        <v>14450.8</v>
      </c>
      <c r="E145" s="13">
        <f t="shared" si="5"/>
        <v>100</v>
      </c>
      <c r="F145" s="13"/>
      <c r="G145" s="6">
        <f t="shared" si="7"/>
        <v>14450.8</v>
      </c>
      <c r="H145" s="13"/>
    </row>
    <row r="146" spans="1:8" ht="79.5" customHeight="1">
      <c r="A146" s="4" t="s">
        <v>240</v>
      </c>
      <c r="B146" s="16" t="s">
        <v>275</v>
      </c>
      <c r="C146" s="13">
        <v>13654.904</v>
      </c>
      <c r="D146" s="13">
        <v>13654.9</v>
      </c>
      <c r="E146" s="13">
        <f t="shared" si="5"/>
        <v>99.99997070649489</v>
      </c>
      <c r="F146" s="13"/>
      <c r="G146" s="6">
        <f t="shared" si="7"/>
        <v>13654.9</v>
      </c>
      <c r="H146" s="13"/>
    </row>
    <row r="147" spans="1:8" ht="69.75" customHeight="1">
      <c r="A147" s="4" t="s">
        <v>145</v>
      </c>
      <c r="B147" s="16" t="s">
        <v>259</v>
      </c>
      <c r="C147" s="13">
        <v>5607.3</v>
      </c>
      <c r="D147" s="13">
        <v>5607.3</v>
      </c>
      <c r="E147" s="13">
        <f t="shared" si="5"/>
        <v>100</v>
      </c>
      <c r="F147" s="13"/>
      <c r="G147" s="6">
        <f t="shared" si="7"/>
        <v>5607.3</v>
      </c>
      <c r="H147" s="34"/>
    </row>
    <row r="148" spans="1:8" ht="158.25" customHeight="1">
      <c r="A148" s="4" t="s">
        <v>145</v>
      </c>
      <c r="B148" s="16" t="s">
        <v>273</v>
      </c>
      <c r="C148" s="13"/>
      <c r="D148" s="13"/>
      <c r="E148" s="13"/>
      <c r="F148" s="13">
        <v>2240</v>
      </c>
      <c r="G148" s="6">
        <f t="shared" si="7"/>
        <v>-2240</v>
      </c>
      <c r="H148" s="34"/>
    </row>
    <row r="149" spans="1:8" ht="105.75" customHeight="1">
      <c r="A149" s="4" t="s">
        <v>145</v>
      </c>
      <c r="B149" s="11" t="s">
        <v>146</v>
      </c>
      <c r="C149" s="6">
        <v>367</v>
      </c>
      <c r="D149" s="12">
        <v>367</v>
      </c>
      <c r="E149" s="13">
        <f t="shared" si="5"/>
        <v>100</v>
      </c>
      <c r="F149" s="12">
        <v>358</v>
      </c>
      <c r="G149" s="6">
        <f t="shared" si="7"/>
        <v>9</v>
      </c>
      <c r="H149" s="13">
        <f>SUM(D149*100/F149)</f>
        <v>102.51396648044692</v>
      </c>
    </row>
    <row r="150" spans="1:8" ht="140.25">
      <c r="A150" s="4" t="s">
        <v>145</v>
      </c>
      <c r="B150" s="11" t="s">
        <v>290</v>
      </c>
      <c r="C150" s="6">
        <v>52</v>
      </c>
      <c r="D150" s="12">
        <v>52</v>
      </c>
      <c r="E150" s="13">
        <f>SUM(D150*100/C150)</f>
        <v>100</v>
      </c>
      <c r="F150" s="12">
        <v>6.83</v>
      </c>
      <c r="G150" s="6">
        <f t="shared" si="7"/>
        <v>45.17</v>
      </c>
      <c r="H150" s="13">
        <f>SUM(D150*100/F150)</f>
        <v>761.3469985358712</v>
      </c>
    </row>
    <row r="151" spans="1:8" ht="106.5" customHeight="1">
      <c r="A151" s="4" t="s">
        <v>145</v>
      </c>
      <c r="B151" s="11" t="s">
        <v>288</v>
      </c>
      <c r="C151" s="6"/>
      <c r="D151" s="12"/>
      <c r="E151" s="13"/>
      <c r="F151" s="12">
        <v>500</v>
      </c>
      <c r="G151" s="6"/>
      <c r="H151" s="13"/>
    </row>
    <row r="152" spans="1:8" ht="69" customHeight="1">
      <c r="A152" s="4" t="s">
        <v>287</v>
      </c>
      <c r="B152" s="11" t="s">
        <v>286</v>
      </c>
      <c r="C152" s="6"/>
      <c r="D152" s="12"/>
      <c r="E152" s="13"/>
      <c r="F152" s="12">
        <v>400</v>
      </c>
      <c r="G152" s="6"/>
      <c r="H152" s="13"/>
    </row>
    <row r="153" spans="1:8" ht="69" customHeight="1">
      <c r="A153" s="4" t="s">
        <v>236</v>
      </c>
      <c r="B153" s="16" t="s">
        <v>259</v>
      </c>
      <c r="C153" s="13">
        <v>500</v>
      </c>
      <c r="D153" s="13">
        <v>500</v>
      </c>
      <c r="E153" s="13">
        <f>SUM(D153*100/C153)</f>
        <v>100</v>
      </c>
      <c r="F153" s="12"/>
      <c r="G153" s="6">
        <f t="shared" si="7"/>
        <v>500</v>
      </c>
      <c r="H153" s="13"/>
    </row>
    <row r="154" spans="1:8" ht="66.75" customHeight="1">
      <c r="A154" s="4" t="s">
        <v>204</v>
      </c>
      <c r="B154" s="16" t="s">
        <v>259</v>
      </c>
      <c r="C154" s="13">
        <v>500</v>
      </c>
      <c r="D154" s="13">
        <v>500</v>
      </c>
      <c r="E154" s="13">
        <f>SUM(D154*100/C154)</f>
        <v>100</v>
      </c>
      <c r="F154" s="12"/>
      <c r="G154" s="6">
        <f t="shared" si="7"/>
        <v>500</v>
      </c>
      <c r="H154" s="13"/>
    </row>
    <row r="155" spans="1:8" ht="56.25" customHeight="1">
      <c r="A155" s="5" t="s">
        <v>204</v>
      </c>
      <c r="B155" s="16" t="s">
        <v>289</v>
      </c>
      <c r="C155" s="13"/>
      <c r="D155" s="13"/>
      <c r="E155" s="13"/>
      <c r="F155" s="12">
        <v>247.5</v>
      </c>
      <c r="G155" s="6"/>
      <c r="H155" s="13"/>
    </row>
    <row r="156" spans="1:8" ht="159.75" customHeight="1">
      <c r="A156" s="5" t="s">
        <v>204</v>
      </c>
      <c r="B156" s="16" t="s">
        <v>203</v>
      </c>
      <c r="C156" s="6"/>
      <c r="D156" s="12"/>
      <c r="E156" s="13"/>
      <c r="F156" s="12">
        <v>605</v>
      </c>
      <c r="G156" s="6">
        <f aca="true" t="shared" si="8" ref="G156:G166">SUM(D156-F156)</f>
        <v>-605</v>
      </c>
      <c r="H156" s="13">
        <f>SUM(D156*100/F156)</f>
        <v>0</v>
      </c>
    </row>
    <row r="157" spans="1:8" ht="67.5" customHeight="1">
      <c r="A157" s="4" t="s">
        <v>231</v>
      </c>
      <c r="B157" s="16" t="s">
        <v>303</v>
      </c>
      <c r="C157" s="6"/>
      <c r="D157" s="12"/>
      <c r="E157" s="13"/>
      <c r="F157" s="12">
        <v>22.97</v>
      </c>
      <c r="G157" s="6"/>
      <c r="H157" s="13"/>
    </row>
    <row r="158" spans="1:8" ht="54.75" customHeight="1">
      <c r="A158" s="4" t="s">
        <v>231</v>
      </c>
      <c r="B158" s="11" t="s">
        <v>232</v>
      </c>
      <c r="C158" s="6">
        <v>93</v>
      </c>
      <c r="D158" s="12">
        <v>93</v>
      </c>
      <c r="E158" s="13">
        <f aca="true" t="shared" si="9" ref="E158:E166">SUM(D158*100/C158)</f>
        <v>100</v>
      </c>
      <c r="F158" s="12"/>
      <c r="G158" s="6">
        <f t="shared" si="8"/>
        <v>93</v>
      </c>
      <c r="H158" s="13"/>
    </row>
    <row r="159" spans="1:8" ht="27.75" customHeight="1">
      <c r="A159" s="4" t="s">
        <v>147</v>
      </c>
      <c r="B159" s="7" t="s">
        <v>148</v>
      </c>
      <c r="C159" s="9">
        <f>SUM(C160:C161)</f>
        <v>392.3</v>
      </c>
      <c r="D159" s="9">
        <f>SUM(D160:D161)</f>
        <v>2394.6</v>
      </c>
      <c r="E159" s="10">
        <f t="shared" si="9"/>
        <v>610.4002039255671</v>
      </c>
      <c r="F159" s="25">
        <f>SUM(F160:F161)</f>
        <v>1469.9</v>
      </c>
      <c r="G159" s="9">
        <f t="shared" si="8"/>
        <v>924.6999999999998</v>
      </c>
      <c r="H159" s="13">
        <f>SUM(D159*100/F159)</f>
        <v>162.90904143138988</v>
      </c>
    </row>
    <row r="160" spans="1:8" ht="30" customHeight="1">
      <c r="A160" s="4" t="s">
        <v>149</v>
      </c>
      <c r="B160" s="11" t="s">
        <v>148</v>
      </c>
      <c r="C160" s="6">
        <v>100</v>
      </c>
      <c r="D160" s="12">
        <v>2100</v>
      </c>
      <c r="E160" s="13">
        <f t="shared" si="9"/>
        <v>2100</v>
      </c>
      <c r="F160" s="12">
        <v>1007</v>
      </c>
      <c r="G160" s="9">
        <f t="shared" si="8"/>
        <v>1093</v>
      </c>
      <c r="H160" s="13">
        <f>SUM(D160*100/F160)</f>
        <v>208.54021847070507</v>
      </c>
    </row>
    <row r="161" spans="1:8" ht="30" customHeight="1">
      <c r="A161" s="4" t="s">
        <v>150</v>
      </c>
      <c r="B161" s="11" t="s">
        <v>148</v>
      </c>
      <c r="C161" s="6">
        <v>292.3</v>
      </c>
      <c r="D161" s="12">
        <v>294.6</v>
      </c>
      <c r="E161" s="13">
        <f t="shared" si="9"/>
        <v>100.78686281217928</v>
      </c>
      <c r="F161" s="12">
        <v>462.9</v>
      </c>
      <c r="G161" s="6">
        <f t="shared" si="8"/>
        <v>-168.29999999999995</v>
      </c>
      <c r="H161" s="13">
        <f>SUM(D161*100/F161)</f>
        <v>63.64225534672717</v>
      </c>
    </row>
    <row r="162" spans="1:8" ht="57" customHeight="1">
      <c r="A162" s="4" t="s">
        <v>186</v>
      </c>
      <c r="B162" s="7" t="s">
        <v>187</v>
      </c>
      <c r="C162" s="22">
        <f>SUM(C163:C165)</f>
        <v>-616</v>
      </c>
      <c r="D162" s="22">
        <f>SUM(D163:D165)</f>
        <v>-616.002</v>
      </c>
      <c r="E162" s="13">
        <f t="shared" si="9"/>
        <v>100.00032467532468</v>
      </c>
      <c r="F162" s="12"/>
      <c r="G162" s="9">
        <f t="shared" si="8"/>
        <v>-616.002</v>
      </c>
      <c r="H162" s="13"/>
    </row>
    <row r="163" spans="1:8" ht="12.75">
      <c r="A163" s="4" t="s">
        <v>233</v>
      </c>
      <c r="B163" s="11"/>
      <c r="C163" s="6">
        <v>-483.8</v>
      </c>
      <c r="D163" s="30">
        <v>-483.792</v>
      </c>
      <c r="E163" s="13">
        <f t="shared" si="9"/>
        <v>99.9983464241422</v>
      </c>
      <c r="F163" s="12"/>
      <c r="G163" s="6">
        <f t="shared" si="8"/>
        <v>-483.792</v>
      </c>
      <c r="H163" s="13"/>
    </row>
    <row r="164" spans="1:8" ht="12.75">
      <c r="A164" s="4" t="s">
        <v>234</v>
      </c>
      <c r="B164" s="11"/>
      <c r="C164" s="6">
        <v>-13.9</v>
      </c>
      <c r="D164" s="30">
        <v>-13.886</v>
      </c>
      <c r="E164" s="13">
        <f t="shared" si="9"/>
        <v>99.89928057553956</v>
      </c>
      <c r="F164" s="12"/>
      <c r="G164" s="13">
        <f t="shared" si="8"/>
        <v>-13.886</v>
      </c>
      <c r="H164" s="13"/>
    </row>
    <row r="165" spans="1:8" ht="12.75">
      <c r="A165" s="4" t="s">
        <v>235</v>
      </c>
      <c r="B165" s="11"/>
      <c r="C165" s="6">
        <v>-118.3</v>
      </c>
      <c r="D165" s="30">
        <v>-118.324</v>
      </c>
      <c r="E165" s="13">
        <f t="shared" si="9"/>
        <v>100.02028740490279</v>
      </c>
      <c r="F165" s="12"/>
      <c r="G165" s="6">
        <f t="shared" si="8"/>
        <v>-118.324</v>
      </c>
      <c r="H165" s="13"/>
    </row>
    <row r="166" spans="1:8" ht="12.75">
      <c r="A166" s="8"/>
      <c r="B166" s="7" t="s">
        <v>151</v>
      </c>
      <c r="C166" s="28">
        <f>SUM(C6+C92)</f>
        <v>973891.804</v>
      </c>
      <c r="D166" s="28">
        <f>SUM(D92+D6)</f>
        <v>986749.9235</v>
      </c>
      <c r="E166" s="10">
        <f t="shared" si="9"/>
        <v>101.32028213474935</v>
      </c>
      <c r="F166" s="22">
        <f>SUM(F92+F6)</f>
        <v>802508.51</v>
      </c>
      <c r="G166" s="19">
        <f t="shared" si="8"/>
        <v>184241.41350000002</v>
      </c>
      <c r="H166" s="13">
        <f>SUM(D166*100/F166)</f>
        <v>122.95818813186169</v>
      </c>
    </row>
    <row r="175" ht="12.75">
      <c r="C175" t="s">
        <v>296</v>
      </c>
    </row>
  </sheetData>
  <sheetProtection/>
  <mergeCells count="2">
    <mergeCell ref="A1:H1"/>
    <mergeCell ref="A2:H2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в НГО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VedunovaAA</dc:creator>
  <cp:keywords/>
  <dc:description/>
  <cp:lastModifiedBy>Olga B. Konovalova</cp:lastModifiedBy>
  <cp:lastPrinted>2012-01-16T03:38:20Z</cp:lastPrinted>
  <dcterms:created xsi:type="dcterms:W3CDTF">2011-03-02T04:34:06Z</dcterms:created>
  <dcterms:modified xsi:type="dcterms:W3CDTF">2013-04-04T04:39:59Z</dcterms:modified>
  <cp:category/>
  <cp:version/>
  <cp:contentType/>
  <cp:contentStatus/>
</cp:coreProperties>
</file>