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44525"/>
</workbook>
</file>

<file path=xl/calcChain.xml><?xml version="1.0" encoding="utf-8"?>
<calcChain xmlns="http://schemas.openxmlformats.org/spreadsheetml/2006/main"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T7" i="1" s="1"/>
  <c r="L7" i="1"/>
  <c r="S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<sst xmlns="http://schemas.openxmlformats.org/spreadsheetml/2006/main" count="344" uniqueCount="202">
  <si>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</si>
  <si>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</si>
  <si>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</si>
  <si>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</si>
  <si>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</si>
  <si>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</si>
  <si>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</si>
  <si>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</si>
  <si>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</si>
  <si>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</si>
  <si>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</si>
  <si>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</si>
  <si>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</si>
  <si>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</si>
  <si>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</si>
  <si>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</si>
  <si>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</si>
  <si>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</si>
  <si>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</si>
  <si>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</si>
  <si>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</si>
  <si>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</si>
  <si>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</si>
  <si>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</si>
  <si>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</si>
  <si>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</si>
  <si>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</si>
  <si>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</si>
  <si>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</si>
  <si>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</si>
  <si>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</si>
  <si>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</si>
  <si>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</si>
  <si>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</si>
  <si>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</si>
  <si>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</si>
  <si>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</si>
  <si>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</si>
  <si>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</si>
  <si>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</si>
  <si>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</si>
  <si>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</si>
  <si>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</si>
  <si>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</si>
  <si>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</si>
  <si>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</si>
  <si>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</si>
  <si>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</si>
  <si>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</si>
  <si>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</si>
  <si>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</si>
  <si>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</si>
  <si>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</si>
  <si>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</si>
  <si>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</si>
  <si>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</si>
  <si>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</si>
  <si>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</si>
  <si>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</si>
  <si>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</si>
  <si>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</si>
  <si>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</si>
  <si>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</si>
  <si>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</si>
  <si>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</si>
  <si>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</si>
  <si>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</si>
  <si>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</si>
  <si>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</si>
  <si>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</si>
  <si>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</si>
  <si>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</si>
  <si>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</si>
  <si>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</si>
  <si>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</si>
  <si>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</si>
  <si>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</si>
  <si>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</si>
  <si>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</si>
  <si>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</si>
  <si>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</si>
  <si>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</si>
  <si>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</si>
  <si>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</si>
  <si>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</si>
  <si>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</si>
  <si>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</si>
  <si>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</si>
  <si>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</si>
  <si>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</si>
  <si>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</si>
  <si>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</si>
  <si>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</si>
  <si>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</si>
  <si>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</si>
  <si>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</si>
  <si>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</si>
  <si>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</si>
  <si>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</si>
  <si>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</si>
  <si>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</si>
  <si>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</si>
  <si>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</si>
  <si>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</si>
  <si>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</si>
  <si>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</si>
  <si>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</si>
  <si>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</si>
  <si>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</si>
  <si>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</si>
  <si>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</si>
  <si>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</si>
  <si>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</si>
  <si>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</si>
  <si>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</si>
  <si>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</si>
  <si>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</si>
  <si>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</si>
  <si>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</si>
  <si>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</si>
  <si>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</si>
  <si>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</si>
  <si>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</si>
  <si>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</si>
  <si>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</si>
  <si>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</si>
  <si>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</si>
  <si>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</si>
  <si>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</si>
  <si>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</si>
  <si>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</si>
  <si>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</si>
  <si>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</si>
  <si>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</si>
  <si>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</si>
  <si>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</si>
  <si>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</si>
  <si>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</si>
  <si>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</si>
  <si>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</si>
  <si>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</si>
  <si>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</si>
  <si>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</si>
  <si>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</si>
  <si>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</si>
  <si>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</si>
  <si>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</si>
  <si>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</si>
  <si>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</si>
  <si>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</si>
  <si>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</si>
  <si>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</si>
  <si>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</si>
  <si>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</si>
  <si>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</si>
  <si>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</si>
  <si>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</si>
  <si>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</si>
  <si>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</si>
  <si>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</si>
  <si>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</si>
  <si>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</si>
  <si>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</si>
  <si>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</si>
  <si>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</si>
  <si>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</si>
  <si>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</si>
  <si>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</si>
  <si>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</si>
  <si>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</si>
  <si>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</si>
  <si>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</si>
  <si>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</si>
  <si>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</si>
  <si>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</si>
  <si>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</si>
  <si>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</si>
  <si>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</si>
  <si>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</si>
  <si>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</si>
  <si>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</si>
  <si>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</si>
  <si>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</si>
  <si>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</si>
  <si>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</si>
  <si>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</si>
  <si>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</si>
  <si>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</si>
  <si>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</si>
  <si>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</si>
  <si>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</si>
  <si>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</si>
  <si>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</si>
  <si>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</si>
  <si>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</si>
  <si>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</si>
  <si>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</si>
  <si>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</si>
  <si>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</si>
  <si>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</si>
  <si>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</si>
  <si>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Отчет о реализации муниципальных программ Невьянского городского округа за июнь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</si>
</sst>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sz val="12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topLeftCell="A28" zoomScale="90" zoomScaleSheetLayoutView="90" workbookViewId="0">
      <selection activeCell="K33" sqref="K33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66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60"/>
      <c r="M1" s="60"/>
    </row>
    <row r="2" spans="1:21" ht="17.25" customHeight="1" x14ac:dyDescent="0.25">
      <c r="A2" s="92" t="s">
        <v>201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60"/>
      <c r="M3" s="60" t="s">
        <v>1</v>
      </c>
    </row>
    <row r="4" spans="1:21" ht="27.75" customHeight="1" x14ac:dyDescent="0.25">
      <c r="A4" s="93" t="s">
        <v>2</v>
      </c>
      <c r="B4" s="94" t="s">
        <v>3</v>
      </c>
      <c r="C4" s="95" t="s">
        <v>9</v>
      </c>
      <c r="D4" s="101" t="s">
        <v>23</v>
      </c>
      <c r="E4" s="101"/>
      <c r="F4" s="101" t="s">
        <v>24</v>
      </c>
      <c r="G4" s="101"/>
      <c r="H4" s="101" t="s">
        <v>4</v>
      </c>
      <c r="I4" s="101"/>
      <c r="J4" s="98" t="s">
        <v>5</v>
      </c>
      <c r="K4" s="98"/>
      <c r="L4" s="98" t="s">
        <v>6</v>
      </c>
      <c r="M4" s="98"/>
    </row>
    <row r="5" spans="1:21" ht="33" customHeight="1" x14ac:dyDescent="0.25">
      <c r="A5" s="93"/>
      <c r="B5" s="94"/>
      <c r="C5" s="96"/>
      <c r="D5" s="78" t="s">
        <v>7</v>
      </c>
      <c r="E5" s="78" t="s">
        <v>8</v>
      </c>
      <c r="F5" s="78" t="s">
        <v>7</v>
      </c>
      <c r="G5" s="78" t="s">
        <v>8</v>
      </c>
      <c r="H5" s="78" t="s">
        <v>7</v>
      </c>
      <c r="I5" s="78" t="s">
        <v>8</v>
      </c>
      <c r="J5" s="61" t="s">
        <v>7</v>
      </c>
      <c r="K5" s="61" t="s">
        <v>8</v>
      </c>
      <c r="L5" s="61" t="s">
        <v>7</v>
      </c>
      <c r="M5" s="61" t="s">
        <v>8</v>
      </c>
      <c r="S5" s="7"/>
      <c r="T5" s="7"/>
      <c r="U5" s="7"/>
    </row>
    <row r="6" spans="1:21" ht="33" customHeight="1" x14ac:dyDescent="0.25">
      <c r="A6" s="93"/>
      <c r="B6" s="94"/>
      <c r="C6" s="97"/>
      <c r="D6" s="78" t="s">
        <v>199</v>
      </c>
      <c r="E6" s="78" t="s">
        <v>199</v>
      </c>
      <c r="F6" s="78" t="s">
        <v>199</v>
      </c>
      <c r="G6" s="78" t="s">
        <v>199</v>
      </c>
      <c r="H6" s="78" t="s">
        <v>199</v>
      </c>
      <c r="I6" s="78" t="s">
        <v>199</v>
      </c>
      <c r="J6" s="78" t="s">
        <v>199</v>
      </c>
      <c r="K6" s="78" t="s">
        <v>199</v>
      </c>
      <c r="L6" s="78" t="s">
        <v>199</v>
      </c>
      <c r="M6" s="78" t="s">
        <v>199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12126.960000000001</v>
      </c>
      <c r="F7" s="35">
        <f t="shared" ref="F7:K7" si="0">SUM(F8+F12+F16+F20+F23+F30+F35+F40+F45+F50+F53+F58+F64+F68+F71+F72)</f>
        <v>1222500.6500000001</v>
      </c>
      <c r="G7" s="102">
        <f t="shared" si="0"/>
        <v>710666.99</v>
      </c>
      <c r="H7" s="35">
        <f>SUM(H8+H12+H16+H20+H23+H30+H35+H40+H45+H50+H53+H58+H64+H68+H71+H72)</f>
        <v>1396483.7799999993</v>
      </c>
      <c r="I7" s="62">
        <f t="shared" si="0"/>
        <v>542808.45000000007</v>
      </c>
      <c r="J7" s="62">
        <f t="shared" si="0"/>
        <v>6880.96</v>
      </c>
      <c r="K7" s="62">
        <f t="shared" si="0"/>
        <v>639.57000000000005</v>
      </c>
      <c r="L7" s="62">
        <f>SUM(L8+L12+L16+L20+L23+L30+L35+L40+L45+L50+L53+L58+L64+L68+L71+L72)</f>
        <v>2643793.7700000005</v>
      </c>
      <c r="M7" s="62">
        <f>SUM(M8+M12+M16+M20+M23+M30+M35+M40+M45+M50+M53+M58+M64+M68+M71+M72)</f>
        <v>1266241.9699999997</v>
      </c>
      <c r="N7" s="7">
        <f>L7-J7</f>
        <v>2636912.8100000005</v>
      </c>
      <c r="O7" s="7">
        <f>M7-K7</f>
        <v>1265602.3999999997</v>
      </c>
      <c r="P7" s="2"/>
      <c r="Q7" s="17">
        <f>L7-J7</f>
        <v>2636912.8100000005</v>
      </c>
      <c r="R7" s="17">
        <f>M7-K7</f>
        <v>1265602.3999999997</v>
      </c>
      <c r="S7" s="20">
        <f>L7-J7</f>
        <v>2636912.8100000005</v>
      </c>
      <c r="T7" s="21">
        <f>M7-K7</f>
        <v>1265602.3999999997</v>
      </c>
      <c r="U7" s="7"/>
    </row>
    <row r="8" spans="1:21" ht="71.25" x14ac:dyDescent="0.25">
      <c r="A8" s="36">
        <v>1</v>
      </c>
      <c r="B8" s="34" t="s">
        <v>168</v>
      </c>
      <c r="C8" s="85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191.87</v>
      </c>
      <c r="H8" s="35">
        <f>SUM(H9:H11)</f>
        <v>100866.26</v>
      </c>
      <c r="I8" s="35">
        <f>SUM(I9:I11)</f>
        <v>38986.68</v>
      </c>
      <c r="J8" s="62">
        <f t="shared" si="1"/>
        <v>0</v>
      </c>
      <c r="K8" s="62">
        <f t="shared" si="1"/>
        <v>0</v>
      </c>
      <c r="L8" s="62">
        <f>SUM(L9:L11)</f>
        <v>101352.86</v>
      </c>
      <c r="M8" s="62">
        <f t="shared" si="1"/>
        <v>39188.550000000003</v>
      </c>
      <c r="T8" s="7"/>
    </row>
    <row r="9" spans="1:21" ht="28.5" x14ac:dyDescent="0.25">
      <c r="A9" s="37" t="s">
        <v>25</v>
      </c>
      <c r="B9" s="38" t="s">
        <v>71</v>
      </c>
      <c r="C9" s="85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123.41</v>
      </c>
      <c r="J9" s="63">
        <v>0</v>
      </c>
      <c r="K9" s="63">
        <v>0</v>
      </c>
      <c r="L9" s="63">
        <f>SUM(D9+F9+H9+J9)</f>
        <v>189</v>
      </c>
      <c r="M9" s="63">
        <f>SUM(E9+G9+I9+K9)</f>
        <v>123.41</v>
      </c>
    </row>
    <row r="10" spans="1:21" ht="42.75" x14ac:dyDescent="0.25">
      <c r="A10" s="37" t="s">
        <v>26</v>
      </c>
      <c r="B10" s="38" t="s">
        <v>186</v>
      </c>
      <c r="C10" s="85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187</v>
      </c>
      <c r="C11" s="40"/>
      <c r="D11" s="39">
        <v>10</v>
      </c>
      <c r="E11" s="39">
        <v>10</v>
      </c>
      <c r="F11" s="39">
        <v>476.6</v>
      </c>
      <c r="G11" s="39">
        <v>191.87</v>
      </c>
      <c r="H11" s="39">
        <v>100657.26</v>
      </c>
      <c r="I11" s="39">
        <v>38863.269999999997</v>
      </c>
      <c r="J11" s="63">
        <v>0</v>
      </c>
      <c r="K11" s="63">
        <v>0</v>
      </c>
      <c r="L11" s="63">
        <f>SUM(D11+F11+H11+J11)</f>
        <v>101143.86</v>
      </c>
      <c r="M11" s="63">
        <f>SUM(E11+G11+I11+K11)</f>
        <v>39065.14</v>
      </c>
    </row>
    <row r="12" spans="1:21" ht="60" customHeight="1" x14ac:dyDescent="0.25">
      <c r="A12" s="36">
        <v>2</v>
      </c>
      <c r="B12" s="34" t="s">
        <v>169</v>
      </c>
      <c r="C12" s="85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5690.62</v>
      </c>
      <c r="J12" s="62">
        <f t="shared" si="4"/>
        <v>0</v>
      </c>
      <c r="K12" s="62">
        <f t="shared" si="4"/>
        <v>0</v>
      </c>
      <c r="L12" s="62">
        <f>SUM(D12+F12+H12+J12)</f>
        <v>12987.42</v>
      </c>
      <c r="M12" s="62">
        <f t="shared" si="3"/>
        <v>5690.62</v>
      </c>
    </row>
    <row r="13" spans="1:21" ht="47.25" customHeight="1" x14ac:dyDescent="0.25">
      <c r="A13" s="37" t="s">
        <v>28</v>
      </c>
      <c r="B13" s="38" t="s">
        <v>72</v>
      </c>
      <c r="C13" s="85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3306.92</v>
      </c>
      <c r="J13" s="63">
        <v>0</v>
      </c>
      <c r="K13" s="63">
        <v>0</v>
      </c>
      <c r="L13" s="63">
        <f t="shared" si="2"/>
        <v>8260.52</v>
      </c>
      <c r="M13" s="63">
        <f t="shared" si="3"/>
        <v>3306.92</v>
      </c>
    </row>
    <row r="14" spans="1:21" ht="30.75" customHeight="1" x14ac:dyDescent="0.25">
      <c r="A14" s="37" t="s">
        <v>29</v>
      </c>
      <c r="B14" s="38" t="s">
        <v>73</v>
      </c>
      <c r="C14" s="85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883.7</v>
      </c>
      <c r="J14" s="63">
        <v>0</v>
      </c>
      <c r="K14" s="63">
        <v>0</v>
      </c>
      <c r="L14" s="63">
        <f t="shared" si="2"/>
        <v>2593.9</v>
      </c>
      <c r="M14" s="63">
        <f t="shared" si="3"/>
        <v>883.7</v>
      </c>
    </row>
    <row r="15" spans="1:21" ht="47.25" customHeight="1" x14ac:dyDescent="0.25">
      <c r="A15" s="37" t="s">
        <v>30</v>
      </c>
      <c r="B15" s="38" t="s">
        <v>74</v>
      </c>
      <c r="C15" s="85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1500</v>
      </c>
      <c r="J15" s="63">
        <v>0</v>
      </c>
      <c r="K15" s="63">
        <v>0</v>
      </c>
      <c r="L15" s="63">
        <f t="shared" si="2"/>
        <v>2133</v>
      </c>
      <c r="M15" s="63">
        <f t="shared" si="3"/>
        <v>1500</v>
      </c>
    </row>
    <row r="16" spans="1:21" ht="60.75" customHeight="1" x14ac:dyDescent="0.25">
      <c r="A16" s="36">
        <v>3</v>
      </c>
      <c r="B16" s="34" t="s">
        <v>170</v>
      </c>
      <c r="C16" s="85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175413.83</v>
      </c>
      <c r="H16" s="41">
        <f>SUM(H17:H19)</f>
        <v>21780.36</v>
      </c>
      <c r="I16" s="41">
        <f>SUM(I17:I19)</f>
        <v>8206.19</v>
      </c>
      <c r="J16" s="64">
        <f t="shared" si="5"/>
        <v>0</v>
      </c>
      <c r="K16" s="64">
        <f t="shared" si="5"/>
        <v>0</v>
      </c>
      <c r="L16" s="62">
        <f>SUM(D16+F16+H16+J16)</f>
        <v>263149.74</v>
      </c>
      <c r="M16" s="62">
        <f t="shared" si="3"/>
        <v>183620.02</v>
      </c>
    </row>
    <row r="17" spans="1:20" ht="47.25" customHeight="1" x14ac:dyDescent="0.25">
      <c r="A17" s="37" t="s">
        <v>31</v>
      </c>
      <c r="B17" s="38" t="s">
        <v>75</v>
      </c>
      <c r="C17" s="85"/>
      <c r="D17" s="42">
        <v>0</v>
      </c>
      <c r="E17" s="42">
        <v>0</v>
      </c>
      <c r="F17" s="42">
        <v>241369.38</v>
      </c>
      <c r="G17" s="42">
        <v>175413.83</v>
      </c>
      <c r="H17" s="42">
        <v>11726.25</v>
      </c>
      <c r="I17" s="42">
        <v>5069.8</v>
      </c>
      <c r="J17" s="63"/>
      <c r="K17" s="63">
        <v>0</v>
      </c>
      <c r="L17" s="63">
        <f>SUM(D17+F17+H17+J17)</f>
        <v>253095.63</v>
      </c>
      <c r="M17" s="63">
        <f t="shared" si="3"/>
        <v>180483.62999999998</v>
      </c>
    </row>
    <row r="18" spans="1:20" s="18" customFormat="1" ht="33" customHeight="1" x14ac:dyDescent="0.25">
      <c r="A18" s="43" t="s">
        <v>32</v>
      </c>
      <c r="B18" s="44" t="s">
        <v>76</v>
      </c>
      <c r="C18" s="85"/>
      <c r="D18" s="42">
        <v>0</v>
      </c>
      <c r="E18" s="42">
        <v>0</v>
      </c>
      <c r="F18" s="42">
        <v>0</v>
      </c>
      <c r="G18" s="42">
        <v>0</v>
      </c>
      <c r="H18" s="42">
        <v>8084.11</v>
      </c>
      <c r="I18" s="42">
        <v>3136.39</v>
      </c>
      <c r="J18" s="63">
        <v>0</v>
      </c>
      <c r="K18" s="63">
        <v>0</v>
      </c>
      <c r="L18" s="63">
        <f t="shared" si="2"/>
        <v>8084.11</v>
      </c>
      <c r="M18" s="63">
        <f t="shared" si="3"/>
        <v>3136.39</v>
      </c>
    </row>
    <row r="19" spans="1:20" ht="33" customHeight="1" x14ac:dyDescent="0.25">
      <c r="A19" s="37" t="s">
        <v>33</v>
      </c>
      <c r="B19" s="38" t="s">
        <v>77</v>
      </c>
      <c r="C19" s="85"/>
      <c r="D19" s="42">
        <v>0</v>
      </c>
      <c r="E19" s="42">
        <v>0</v>
      </c>
      <c r="F19" s="42">
        <v>0</v>
      </c>
      <c r="G19" s="42">
        <v>0</v>
      </c>
      <c r="H19" s="42">
        <v>1970</v>
      </c>
      <c r="I19" s="42">
        <v>0</v>
      </c>
      <c r="J19" s="63">
        <v>0</v>
      </c>
      <c r="K19" s="63">
        <v>0</v>
      </c>
      <c r="L19" s="63">
        <f t="shared" si="2"/>
        <v>1970</v>
      </c>
      <c r="M19" s="63">
        <f t="shared" si="3"/>
        <v>0</v>
      </c>
    </row>
    <row r="20" spans="1:20" ht="60" customHeight="1" x14ac:dyDescent="0.25">
      <c r="A20" s="36">
        <v>4</v>
      </c>
      <c r="B20" s="34" t="s">
        <v>200</v>
      </c>
      <c r="C20" s="85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17095.77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17095.77</v>
      </c>
    </row>
    <row r="21" spans="1:20" ht="33" customHeight="1" x14ac:dyDescent="0.25">
      <c r="A21" s="37" t="s">
        <v>34</v>
      </c>
      <c r="B21" s="38" t="s">
        <v>78</v>
      </c>
      <c r="C21" s="85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39">
        <v>16815.12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16815.12</v>
      </c>
    </row>
    <row r="22" spans="1:20" ht="28.5" x14ac:dyDescent="0.25">
      <c r="A22" s="37" t="s">
        <v>35</v>
      </c>
      <c r="B22" s="38" t="s">
        <v>79</v>
      </c>
      <c r="C22" s="85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280.64999999999998</v>
      </c>
      <c r="J22" s="63">
        <v>0</v>
      </c>
      <c r="K22" s="63">
        <v>0</v>
      </c>
      <c r="L22" s="63">
        <f t="shared" si="2"/>
        <v>2764</v>
      </c>
      <c r="M22" s="63">
        <f t="shared" si="3"/>
        <v>280.64999999999998</v>
      </c>
    </row>
    <row r="23" spans="1:20" ht="75.75" customHeight="1" x14ac:dyDescent="0.25">
      <c r="A23" s="45">
        <v>5</v>
      </c>
      <c r="B23" s="34" t="s">
        <v>171</v>
      </c>
      <c r="C23" s="85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63405.3</v>
      </c>
      <c r="G23" s="35">
        <f t="shared" si="7"/>
        <v>818.43000000000006</v>
      </c>
      <c r="H23" s="35">
        <f>SUM(H24:H29)</f>
        <v>130830.70999999999</v>
      </c>
      <c r="I23" s="62">
        <f>SUM(I24:I29)</f>
        <v>37467.35</v>
      </c>
      <c r="J23" s="62">
        <f t="shared" si="7"/>
        <v>0</v>
      </c>
      <c r="K23" s="62">
        <f t="shared" si="7"/>
        <v>0</v>
      </c>
      <c r="L23" s="62">
        <f>SUM(D23+F23+H23+J23)</f>
        <v>194236.01</v>
      </c>
      <c r="M23" s="62">
        <f t="shared" si="3"/>
        <v>38285.78</v>
      </c>
    </row>
    <row r="24" spans="1:20" ht="75.75" customHeight="1" x14ac:dyDescent="0.25">
      <c r="A24" s="37" t="s">
        <v>36</v>
      </c>
      <c r="B24" s="38" t="s">
        <v>80</v>
      </c>
      <c r="C24" s="85"/>
      <c r="D24" s="39">
        <v>0</v>
      </c>
      <c r="E24" s="39">
        <v>0</v>
      </c>
      <c r="F24" s="39">
        <v>0</v>
      </c>
      <c r="G24" s="39">
        <v>0</v>
      </c>
      <c r="H24" s="39">
        <v>38405.21</v>
      </c>
      <c r="I24" s="39">
        <v>419.22</v>
      </c>
      <c r="J24" s="63">
        <v>0</v>
      </c>
      <c r="K24" s="63">
        <v>0</v>
      </c>
      <c r="L24" s="63">
        <f t="shared" si="2"/>
        <v>38405.21</v>
      </c>
      <c r="M24" s="63">
        <f t="shared" ref="M24:M29" si="8">SUM(E24+G24+I24+K24)</f>
        <v>419.22</v>
      </c>
    </row>
    <row r="25" spans="1:20" ht="44.25" customHeight="1" x14ac:dyDescent="0.25">
      <c r="A25" s="37" t="s">
        <v>37</v>
      </c>
      <c r="B25" s="38" t="s">
        <v>81</v>
      </c>
      <c r="C25" s="85"/>
      <c r="D25" s="39">
        <v>0</v>
      </c>
      <c r="E25" s="39">
        <v>0</v>
      </c>
      <c r="F25" s="39">
        <v>1381</v>
      </c>
      <c r="G25" s="39">
        <v>55.7</v>
      </c>
      <c r="H25" s="39">
        <v>7880</v>
      </c>
      <c r="I25" s="39">
        <v>3193.96</v>
      </c>
      <c r="J25" s="63">
        <v>0</v>
      </c>
      <c r="K25" s="63">
        <v>0</v>
      </c>
      <c r="L25" s="63">
        <f t="shared" si="2"/>
        <v>9261</v>
      </c>
      <c r="M25" s="63">
        <f t="shared" si="8"/>
        <v>3249.66</v>
      </c>
    </row>
    <row r="26" spans="1:20" ht="60.75" customHeight="1" x14ac:dyDescent="0.25">
      <c r="A26" s="37" t="s">
        <v>38</v>
      </c>
      <c r="B26" s="38" t="s">
        <v>188</v>
      </c>
      <c r="C26" s="85"/>
      <c r="D26" s="39">
        <v>0</v>
      </c>
      <c r="E26" s="39">
        <v>0</v>
      </c>
      <c r="F26" s="39">
        <v>60947</v>
      </c>
      <c r="G26" s="39">
        <v>0</v>
      </c>
      <c r="H26" s="39">
        <v>22879.09</v>
      </c>
      <c r="I26" s="39">
        <v>6795.39</v>
      </c>
      <c r="J26" s="63">
        <v>0</v>
      </c>
      <c r="K26" s="63">
        <v>0</v>
      </c>
      <c r="L26" s="63">
        <f t="shared" si="2"/>
        <v>83826.09</v>
      </c>
      <c r="M26" s="63">
        <f t="shared" si="8"/>
        <v>6795.39</v>
      </c>
    </row>
    <row r="27" spans="1:20" s="18" customFormat="1" ht="28.5" x14ac:dyDescent="0.25">
      <c r="A27" s="43" t="s">
        <v>39</v>
      </c>
      <c r="B27" s="44" t="s">
        <v>82</v>
      </c>
      <c r="C27" s="85"/>
      <c r="D27" s="39">
        <v>0</v>
      </c>
      <c r="E27" s="39">
        <v>0</v>
      </c>
      <c r="F27" s="39">
        <v>1077.3</v>
      </c>
      <c r="G27" s="103">
        <v>762.73</v>
      </c>
      <c r="H27" s="39">
        <v>49480.59</v>
      </c>
      <c r="I27" s="63">
        <v>21276.880000000001</v>
      </c>
      <c r="J27" s="63">
        <v>0</v>
      </c>
      <c r="K27" s="63">
        <v>0</v>
      </c>
      <c r="L27" s="63">
        <f t="shared" si="2"/>
        <v>50557.89</v>
      </c>
      <c r="M27" s="63">
        <f>SUM(E27+G27+I27+K27)</f>
        <v>22039.61</v>
      </c>
    </row>
    <row r="28" spans="1:20" ht="33" customHeight="1" x14ac:dyDescent="0.25">
      <c r="A28" s="37" t="s">
        <v>40</v>
      </c>
      <c r="B28" s="38" t="s">
        <v>83</v>
      </c>
      <c r="C28" s="85"/>
      <c r="D28" s="39">
        <v>0</v>
      </c>
      <c r="E28" s="39">
        <v>0</v>
      </c>
      <c r="F28" s="39">
        <v>0</v>
      </c>
      <c r="G28" s="39">
        <v>0</v>
      </c>
      <c r="H28" s="39">
        <v>6576.82</v>
      </c>
      <c r="I28" s="39">
        <v>3400</v>
      </c>
      <c r="J28" s="63">
        <v>0</v>
      </c>
      <c r="K28" s="63">
        <v>0</v>
      </c>
      <c r="L28" s="63">
        <f t="shared" si="2"/>
        <v>6576.82</v>
      </c>
      <c r="M28" s="63">
        <f t="shared" si="8"/>
        <v>3400</v>
      </c>
    </row>
    <row r="29" spans="1:20" ht="31.5" customHeight="1" x14ac:dyDescent="0.25">
      <c r="A29" s="37" t="s">
        <v>41</v>
      </c>
      <c r="B29" s="38" t="s">
        <v>84</v>
      </c>
      <c r="C29" s="85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2381.9</v>
      </c>
      <c r="J29" s="63">
        <v>0</v>
      </c>
      <c r="K29" s="63">
        <v>0</v>
      </c>
      <c r="L29" s="63">
        <f t="shared" si="2"/>
        <v>5609</v>
      </c>
      <c r="M29" s="63">
        <f t="shared" si="8"/>
        <v>2381.9</v>
      </c>
    </row>
    <row r="30" spans="1:20" ht="102.75" customHeight="1" x14ac:dyDescent="0.25">
      <c r="A30" s="69">
        <v>6</v>
      </c>
      <c r="B30" s="70" t="s">
        <v>172</v>
      </c>
      <c r="C30" s="85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5028.6699999999992</v>
      </c>
      <c r="G30" s="62">
        <f t="shared" si="9"/>
        <v>1851.37</v>
      </c>
      <c r="H30" s="62">
        <f>SUM(H31:H34)</f>
        <v>38879.660000000003</v>
      </c>
      <c r="I30" s="62">
        <f>SUM(I31:I34)</f>
        <v>11124.68</v>
      </c>
      <c r="J30" s="62">
        <f t="shared" si="9"/>
        <v>6559.16</v>
      </c>
      <c r="K30" s="62">
        <f t="shared" si="9"/>
        <v>639.57000000000005</v>
      </c>
      <c r="L30" s="62">
        <f>SUM(D30+F30+H30+J30)</f>
        <v>51070.270000000004</v>
      </c>
      <c r="M30" s="62">
        <f>SUM(E30+G30+I30+K30)</f>
        <v>14218.4</v>
      </c>
      <c r="N30" s="21">
        <f>L30-J30</f>
        <v>44511.11</v>
      </c>
      <c r="O30" s="21">
        <f>M30-K30</f>
        <v>13578.83</v>
      </c>
      <c r="P30" s="71"/>
      <c r="Q30" s="21">
        <f>D30+F30+H30</f>
        <v>44511.11</v>
      </c>
      <c r="R30" s="21">
        <f>E30+G30+I30</f>
        <v>13578.83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85"/>
      <c r="D31" s="63">
        <v>0</v>
      </c>
      <c r="E31" s="63">
        <v>0</v>
      </c>
      <c r="F31" s="63">
        <v>0</v>
      </c>
      <c r="G31" s="63">
        <v>0</v>
      </c>
      <c r="H31" s="63">
        <v>35544</v>
      </c>
      <c r="I31" s="63">
        <v>9436.4</v>
      </c>
      <c r="J31" s="63">
        <v>0</v>
      </c>
      <c r="K31" s="63">
        <v>0</v>
      </c>
      <c r="L31" s="63">
        <f>SUM(D31+F31+H31+J31)</f>
        <v>35544</v>
      </c>
      <c r="M31" s="63">
        <f>SUM(E31+G31+I31+K31)</f>
        <v>9436.4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85"/>
      <c r="D32" s="63">
        <v>0</v>
      </c>
      <c r="E32" s="63">
        <v>0</v>
      </c>
      <c r="F32" s="63">
        <v>3013.11</v>
      </c>
      <c r="G32" s="63">
        <v>0</v>
      </c>
      <c r="H32" s="63">
        <v>1430</v>
      </c>
      <c r="I32" s="63">
        <v>161.27000000000001</v>
      </c>
      <c r="J32" s="63">
        <v>0</v>
      </c>
      <c r="K32" s="63">
        <v>0</v>
      </c>
      <c r="L32" s="63">
        <f t="shared" si="2"/>
        <v>4443.1100000000006</v>
      </c>
      <c r="M32" s="63">
        <f t="shared" ref="M32:M67" si="10">SUM(E32+G32+I32+K32)</f>
        <v>161.27000000000001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85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639.57000000000005</v>
      </c>
      <c r="L33" s="63">
        <f>SUM(D33+F33+H33+J33)</f>
        <v>8524.869999999999</v>
      </c>
      <c r="M33" s="63">
        <f>SUM(E33+G33+I33+K33)</f>
        <v>4620.7299999999996</v>
      </c>
      <c r="N33" s="72">
        <f>L33-J33</f>
        <v>3981.1599999999989</v>
      </c>
      <c r="O33" s="72">
        <f>M33-K33</f>
        <v>3981.1599999999994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85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1"/>
      <c r="Q34" s="21">
        <f>D34+F34+H34</f>
        <v>542.83999999999992</v>
      </c>
      <c r="R34" s="21">
        <f>E34+G34+I34</f>
        <v>0</v>
      </c>
      <c r="S34" s="72"/>
    </row>
    <row r="35" spans="1:20" ht="57" x14ac:dyDescent="0.25">
      <c r="A35" s="45">
        <v>7</v>
      </c>
      <c r="B35" s="34" t="s">
        <v>173</v>
      </c>
      <c r="C35" s="99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747279.89999999991</v>
      </c>
      <c r="G35" s="35">
        <f t="shared" si="11"/>
        <v>444904.56999999995</v>
      </c>
      <c r="H35" s="35">
        <f t="shared" si="11"/>
        <v>474066.61</v>
      </c>
      <c r="I35" s="35">
        <f t="shared" si="11"/>
        <v>250926.61</v>
      </c>
      <c r="J35" s="62">
        <f t="shared" si="11"/>
        <v>0</v>
      </c>
      <c r="K35" s="62">
        <f t="shared" si="11"/>
        <v>0</v>
      </c>
      <c r="L35" s="62">
        <f>SUM(D35+F35+H35+J35)</f>
        <v>1221346.5099999998</v>
      </c>
      <c r="M35" s="62">
        <f t="shared" si="10"/>
        <v>695831.17999999993</v>
      </c>
    </row>
    <row r="36" spans="1:20" ht="44.25" customHeight="1" x14ac:dyDescent="0.25">
      <c r="A36" s="37" t="s">
        <v>46</v>
      </c>
      <c r="B36" s="38" t="s">
        <v>87</v>
      </c>
      <c r="C36" s="99"/>
      <c r="D36" s="39">
        <v>0</v>
      </c>
      <c r="E36" s="39">
        <v>0</v>
      </c>
      <c r="F36" s="39">
        <v>259610.8</v>
      </c>
      <c r="G36" s="39">
        <v>140625.46</v>
      </c>
      <c r="H36" s="39">
        <v>186743.8</v>
      </c>
      <c r="I36" s="63">
        <v>98467.4</v>
      </c>
      <c r="J36" s="63">
        <v>0</v>
      </c>
      <c r="K36" s="63">
        <v>0</v>
      </c>
      <c r="L36" s="63">
        <f t="shared" si="2"/>
        <v>446354.6</v>
      </c>
      <c r="M36" s="63">
        <f t="shared" si="10"/>
        <v>239092.86</v>
      </c>
      <c r="T36" s="7"/>
    </row>
    <row r="37" spans="1:20" ht="30.75" customHeight="1" x14ac:dyDescent="0.25">
      <c r="A37" s="37" t="s">
        <v>47</v>
      </c>
      <c r="B37" s="38" t="s">
        <v>88</v>
      </c>
      <c r="C37" s="99"/>
      <c r="D37" s="39">
        <v>0</v>
      </c>
      <c r="E37" s="39">
        <v>0</v>
      </c>
      <c r="F37" s="63">
        <v>467681.9</v>
      </c>
      <c r="G37" s="63">
        <v>293965.09999999998</v>
      </c>
      <c r="H37" s="39">
        <v>173576.42</v>
      </c>
      <c r="I37" s="63">
        <v>93197.17</v>
      </c>
      <c r="J37" s="63">
        <v>0</v>
      </c>
      <c r="K37" s="63">
        <v>0</v>
      </c>
      <c r="L37" s="63">
        <f>SUM(D37+F37+H37+J37)</f>
        <v>641258.32000000007</v>
      </c>
      <c r="M37" s="63">
        <f t="shared" si="10"/>
        <v>387162.26999999996</v>
      </c>
    </row>
    <row r="38" spans="1:20" ht="58.5" customHeight="1" x14ac:dyDescent="0.25">
      <c r="A38" s="37" t="s">
        <v>48</v>
      </c>
      <c r="B38" s="38" t="s">
        <v>89</v>
      </c>
      <c r="C38" s="99"/>
      <c r="D38" s="39">
        <v>0</v>
      </c>
      <c r="E38" s="39">
        <v>0</v>
      </c>
      <c r="F38" s="63">
        <v>19987.2</v>
      </c>
      <c r="G38" s="63">
        <v>10314.01</v>
      </c>
      <c r="H38" s="39">
        <v>72356.649999999994</v>
      </c>
      <c r="I38" s="39">
        <v>40034.18</v>
      </c>
      <c r="J38" s="63">
        <v>0</v>
      </c>
      <c r="K38" s="63">
        <v>0</v>
      </c>
      <c r="L38" s="63">
        <f t="shared" si="2"/>
        <v>92343.849999999991</v>
      </c>
      <c r="M38" s="63">
        <f t="shared" si="10"/>
        <v>50348.19</v>
      </c>
    </row>
    <row r="39" spans="1:20" ht="60.75" customHeight="1" x14ac:dyDescent="0.25">
      <c r="A39" s="37" t="s">
        <v>49</v>
      </c>
      <c r="B39" s="38" t="s">
        <v>174</v>
      </c>
      <c r="C39" s="99"/>
      <c r="D39" s="39">
        <v>0</v>
      </c>
      <c r="E39" s="39">
        <v>0</v>
      </c>
      <c r="F39" s="63">
        <v>0</v>
      </c>
      <c r="G39" s="63">
        <v>0</v>
      </c>
      <c r="H39" s="39">
        <v>41389.74</v>
      </c>
      <c r="I39" s="39">
        <v>19227.86</v>
      </c>
      <c r="J39" s="63">
        <v>0</v>
      </c>
      <c r="K39" s="63">
        <v>0</v>
      </c>
      <c r="L39" s="63">
        <f t="shared" si="2"/>
        <v>41389.74</v>
      </c>
      <c r="M39" s="63">
        <f t="shared" si="10"/>
        <v>19227.86</v>
      </c>
    </row>
    <row r="40" spans="1:20" ht="42.75" x14ac:dyDescent="0.25">
      <c r="A40" s="45">
        <v>8</v>
      </c>
      <c r="B40" s="34" t="s">
        <v>175</v>
      </c>
      <c r="C40" s="85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8603.7999999999993</v>
      </c>
      <c r="H40" s="35">
        <f>SUM(H41:H44)</f>
        <v>177672.71999999997</v>
      </c>
      <c r="I40" s="35">
        <f>SUM(I41:I44)</f>
        <v>89586.95</v>
      </c>
      <c r="J40" s="62">
        <f t="shared" si="12"/>
        <v>0</v>
      </c>
      <c r="K40" s="62">
        <f t="shared" si="12"/>
        <v>0</v>
      </c>
      <c r="L40" s="62">
        <f>SUM(D40+F40+H40+J40)</f>
        <v>187384.31999999998</v>
      </c>
      <c r="M40" s="62">
        <f t="shared" si="10"/>
        <v>98190.75</v>
      </c>
    </row>
    <row r="41" spans="1:20" ht="42.75" x14ac:dyDescent="0.25">
      <c r="A41" s="37" t="s">
        <v>50</v>
      </c>
      <c r="B41" s="38" t="s">
        <v>189</v>
      </c>
      <c r="C41" s="85"/>
      <c r="D41" s="39">
        <v>0</v>
      </c>
      <c r="E41" s="39">
        <v>0</v>
      </c>
      <c r="F41" s="63">
        <v>0</v>
      </c>
      <c r="G41" s="63">
        <v>0</v>
      </c>
      <c r="H41" s="39">
        <v>233.26</v>
      </c>
      <c r="I41" s="39">
        <v>0</v>
      </c>
      <c r="J41" s="63">
        <v>0</v>
      </c>
      <c r="K41" s="63">
        <v>0</v>
      </c>
      <c r="L41" s="63">
        <f t="shared" si="2"/>
        <v>233.26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190</v>
      </c>
      <c r="C42" s="85"/>
      <c r="D42" s="39">
        <v>0</v>
      </c>
      <c r="E42" s="39">
        <v>0</v>
      </c>
      <c r="F42" s="63">
        <v>120</v>
      </c>
      <c r="G42" s="63">
        <v>120</v>
      </c>
      <c r="H42" s="39">
        <v>89129.96</v>
      </c>
      <c r="I42" s="39">
        <v>41724.199999999997</v>
      </c>
      <c r="J42" s="63">
        <v>0</v>
      </c>
      <c r="K42" s="63">
        <v>0</v>
      </c>
      <c r="L42" s="63">
        <f t="shared" si="2"/>
        <v>89249.96</v>
      </c>
      <c r="M42" s="63">
        <f t="shared" si="10"/>
        <v>41844.199999999997</v>
      </c>
    </row>
    <row r="43" spans="1:20" ht="28.5" x14ac:dyDescent="0.25">
      <c r="A43" s="37" t="s">
        <v>52</v>
      </c>
      <c r="B43" s="38" t="s">
        <v>90</v>
      </c>
      <c r="C43" s="85"/>
      <c r="D43" s="39">
        <v>0</v>
      </c>
      <c r="E43" s="39">
        <v>0</v>
      </c>
      <c r="F43" s="63">
        <f>7376+2215.6</f>
        <v>9591.6</v>
      </c>
      <c r="G43" s="63">
        <v>8483.7999999999993</v>
      </c>
      <c r="H43" s="39">
        <v>58181.58</v>
      </c>
      <c r="I43" s="39">
        <v>34694.269999999997</v>
      </c>
      <c r="J43" s="63">
        <v>0</v>
      </c>
      <c r="K43" s="63">
        <v>0</v>
      </c>
      <c r="L43" s="63">
        <f>SUM(D43+F43+H43+J43)</f>
        <v>67773.180000000008</v>
      </c>
      <c r="M43" s="63">
        <f t="shared" si="10"/>
        <v>43178.069999999992</v>
      </c>
    </row>
    <row r="44" spans="1:20" ht="47.25" customHeight="1" x14ac:dyDescent="0.25">
      <c r="A44" s="37" t="s">
        <v>53</v>
      </c>
      <c r="B44" s="38" t="s">
        <v>176</v>
      </c>
      <c r="C44" s="85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13168.48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13168.48</v>
      </c>
    </row>
    <row r="45" spans="1:20" ht="47.25" customHeight="1" x14ac:dyDescent="0.25">
      <c r="A45" s="45">
        <v>9</v>
      </c>
      <c r="B45" s="34" t="s">
        <v>177</v>
      </c>
      <c r="C45" s="86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8281.7200000000012</v>
      </c>
      <c r="I45" s="35">
        <f>SUM(I46:I49)</f>
        <v>3398.99</v>
      </c>
      <c r="J45" s="62">
        <f t="shared" si="13"/>
        <v>0</v>
      </c>
      <c r="K45" s="62">
        <f t="shared" si="13"/>
        <v>0</v>
      </c>
      <c r="L45" s="62">
        <f>SUM(D45+F45+H45+J45)</f>
        <v>8281.7200000000012</v>
      </c>
      <c r="M45" s="62">
        <f t="shared" si="10"/>
        <v>3398.99</v>
      </c>
    </row>
    <row r="46" spans="1:20" ht="28.5" x14ac:dyDescent="0.25">
      <c r="A46" s="37" t="s">
        <v>54</v>
      </c>
      <c r="B46" s="38" t="s">
        <v>91</v>
      </c>
      <c r="C46" s="87"/>
      <c r="D46" s="39">
        <v>0</v>
      </c>
      <c r="E46" s="39">
        <v>0</v>
      </c>
      <c r="F46" s="63">
        <v>0</v>
      </c>
      <c r="G46" s="63">
        <v>0</v>
      </c>
      <c r="H46" s="63">
        <v>5168.2</v>
      </c>
      <c r="I46" s="39">
        <v>1794.99</v>
      </c>
      <c r="J46" s="63">
        <v>0</v>
      </c>
      <c r="K46" s="63">
        <v>0</v>
      </c>
      <c r="L46" s="63">
        <f t="shared" si="2"/>
        <v>5168.2</v>
      </c>
      <c r="M46" s="63">
        <f t="shared" si="10"/>
        <v>1794.99</v>
      </c>
    </row>
    <row r="47" spans="1:20" ht="33" customHeight="1" x14ac:dyDescent="0.25">
      <c r="A47" s="37" t="s">
        <v>55</v>
      </c>
      <c r="B47" s="38" t="s">
        <v>92</v>
      </c>
      <c r="C47" s="87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9</v>
      </c>
      <c r="J47" s="63">
        <v>0</v>
      </c>
      <c r="K47" s="63">
        <v>0</v>
      </c>
      <c r="L47" s="63">
        <f t="shared" si="2"/>
        <v>405.14</v>
      </c>
      <c r="M47" s="63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595</v>
      </c>
      <c r="J49" s="63">
        <v>0</v>
      </c>
      <c r="K49" s="63">
        <v>0</v>
      </c>
      <c r="L49" s="63">
        <f t="shared" si="2"/>
        <v>1691</v>
      </c>
      <c r="M49" s="63">
        <f t="shared" si="10"/>
        <v>595</v>
      </c>
    </row>
    <row r="50" spans="1:20" ht="61.5" customHeight="1" x14ac:dyDescent="0.25">
      <c r="A50" s="45">
        <v>10</v>
      </c>
      <c r="B50" s="34" t="s">
        <v>178</v>
      </c>
      <c r="C50" s="85" t="s">
        <v>19</v>
      </c>
      <c r="D50" s="35">
        <f>SUM(D51:D52)</f>
        <v>17315.599999999999</v>
      </c>
      <c r="E50" s="35">
        <f>SUM(E51:E52)</f>
        <v>11514.18</v>
      </c>
      <c r="F50" s="62">
        <f t="shared" ref="F50:K50" si="14">SUM(F51:F52)</f>
        <v>105661.8</v>
      </c>
      <c r="G50" s="62">
        <f t="shared" si="14"/>
        <v>66305.3</v>
      </c>
      <c r="H50" s="35">
        <f>SUM(H51:H52)</f>
        <v>14030.95</v>
      </c>
      <c r="I50" s="35">
        <f>SUM(I51:I52)</f>
        <v>5433.22</v>
      </c>
      <c r="J50" s="62">
        <f t="shared" si="14"/>
        <v>0</v>
      </c>
      <c r="K50" s="62">
        <f t="shared" si="14"/>
        <v>0</v>
      </c>
      <c r="L50" s="62">
        <f>SUM(D50+F50+H50+J50)</f>
        <v>137008.35</v>
      </c>
      <c r="M50" s="62">
        <f t="shared" si="10"/>
        <v>83252.700000000012</v>
      </c>
    </row>
    <row r="51" spans="1:20" ht="58.5" customHeight="1" x14ac:dyDescent="0.25">
      <c r="A51" s="37" t="s">
        <v>58</v>
      </c>
      <c r="B51" s="38" t="s">
        <v>191</v>
      </c>
      <c r="C51" s="85"/>
      <c r="D51" s="39">
        <v>0</v>
      </c>
      <c r="E51" s="39">
        <v>0</v>
      </c>
      <c r="F51" s="63">
        <v>0</v>
      </c>
      <c r="G51" s="63">
        <v>0</v>
      </c>
      <c r="H51" s="39">
        <v>14030.95</v>
      </c>
      <c r="I51" s="39">
        <v>5433.22</v>
      </c>
      <c r="J51" s="63">
        <v>0</v>
      </c>
      <c r="K51" s="63">
        <v>0</v>
      </c>
      <c r="L51" s="63">
        <f t="shared" si="2"/>
        <v>14030.95</v>
      </c>
      <c r="M51" s="63">
        <f>SUM(E51+G51+I51+K51)</f>
        <v>5433.22</v>
      </c>
    </row>
    <row r="52" spans="1:20" ht="42.75" x14ac:dyDescent="0.25">
      <c r="A52" s="37" t="s">
        <v>59</v>
      </c>
      <c r="B52" s="38" t="s">
        <v>192</v>
      </c>
      <c r="C52" s="85"/>
      <c r="D52" s="39">
        <v>17315.599999999999</v>
      </c>
      <c r="E52" s="63">
        <v>11514.18</v>
      </c>
      <c r="F52" s="63">
        <v>105661.8</v>
      </c>
      <c r="G52" s="63">
        <v>66305.3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77819.48000000001</v>
      </c>
    </row>
    <row r="53" spans="1:20" ht="58.5" customHeight="1" x14ac:dyDescent="0.25">
      <c r="A53" s="45">
        <v>11</v>
      </c>
      <c r="B53" s="34" t="s">
        <v>179</v>
      </c>
      <c r="C53" s="85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11898.72</v>
      </c>
      <c r="H53" s="35">
        <f>SUM(H54:H57)</f>
        <v>111969.92</v>
      </c>
      <c r="I53" s="62">
        <f>SUM(I54:I57)</f>
        <v>57569.25</v>
      </c>
      <c r="J53" s="62">
        <f t="shared" si="15"/>
        <v>0</v>
      </c>
      <c r="K53" s="62">
        <f t="shared" si="15"/>
        <v>0</v>
      </c>
      <c r="L53" s="62">
        <f>SUM(D53+F53+H53+J53)</f>
        <v>160858.22</v>
      </c>
      <c r="M53" s="62">
        <f t="shared" si="10"/>
        <v>69467.97</v>
      </c>
    </row>
    <row r="54" spans="1:20" ht="28.5" x14ac:dyDescent="0.25">
      <c r="A54" s="37" t="s">
        <v>60</v>
      </c>
      <c r="B54" s="38" t="s">
        <v>95</v>
      </c>
      <c r="C54" s="85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3554.35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3554.35</v>
      </c>
    </row>
    <row r="55" spans="1:20" ht="59.25" customHeight="1" x14ac:dyDescent="0.25">
      <c r="A55" s="37" t="s">
        <v>61</v>
      </c>
      <c r="B55" s="38" t="s">
        <v>193</v>
      </c>
      <c r="C55" s="85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509.77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534.87</v>
      </c>
    </row>
    <row r="56" spans="1:20" ht="42.75" x14ac:dyDescent="0.25">
      <c r="A56" s="37" t="s">
        <v>62</v>
      </c>
      <c r="B56" s="38" t="s">
        <v>96</v>
      </c>
      <c r="C56" s="85"/>
      <c r="D56" s="39">
        <v>0</v>
      </c>
      <c r="E56" s="39">
        <v>0</v>
      </c>
      <c r="F56" s="39">
        <v>48740.800000000003</v>
      </c>
      <c r="G56" s="39">
        <v>11751.22</v>
      </c>
      <c r="H56" s="39">
        <v>78982.38</v>
      </c>
      <c r="I56" s="39">
        <v>40252.629999999997</v>
      </c>
      <c r="J56" s="63">
        <v>0</v>
      </c>
      <c r="K56" s="63">
        <v>0</v>
      </c>
      <c r="L56" s="63">
        <f t="shared" si="2"/>
        <v>127723.18000000001</v>
      </c>
      <c r="M56" s="63">
        <f t="shared" si="10"/>
        <v>52003.85</v>
      </c>
    </row>
    <row r="57" spans="1:20" ht="42.75" x14ac:dyDescent="0.25">
      <c r="A57" s="37" t="s">
        <v>63</v>
      </c>
      <c r="B57" s="38" t="s">
        <v>97</v>
      </c>
      <c r="C57" s="85"/>
      <c r="D57" s="39">
        <v>0</v>
      </c>
      <c r="E57" s="39">
        <v>0</v>
      </c>
      <c r="F57" s="39">
        <v>122.4</v>
      </c>
      <c r="G57" s="39">
        <v>122.4</v>
      </c>
      <c r="H57" s="39">
        <v>24589.31</v>
      </c>
      <c r="I57" s="39">
        <v>13252.5</v>
      </c>
      <c r="J57" s="63">
        <v>0</v>
      </c>
      <c r="K57" s="63">
        <v>0</v>
      </c>
      <c r="L57" s="63">
        <f t="shared" si="2"/>
        <v>24711.710000000003</v>
      </c>
      <c r="M57" s="63">
        <f t="shared" si="10"/>
        <v>13374.9</v>
      </c>
    </row>
    <row r="58" spans="1:20" ht="57" customHeight="1" x14ac:dyDescent="0.25">
      <c r="A58" s="45">
        <v>12</v>
      </c>
      <c r="B58" s="57" t="s">
        <v>180</v>
      </c>
      <c r="C58" s="86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2742.95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3422.0499999999997</v>
      </c>
      <c r="N58" s="8"/>
      <c r="O58" s="8"/>
    </row>
    <row r="59" spans="1:20" s="18" customFormat="1" ht="42.75" x14ac:dyDescent="0.25">
      <c r="A59" s="43" t="s">
        <v>64</v>
      </c>
      <c r="B59" s="44" t="s">
        <v>194</v>
      </c>
      <c r="C59" s="87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195</v>
      </c>
      <c r="C60" s="87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260</v>
      </c>
      <c r="J60" s="63">
        <v>0</v>
      </c>
      <c r="K60" s="63">
        <v>0</v>
      </c>
      <c r="L60" s="63">
        <f t="shared" si="2"/>
        <v>1050</v>
      </c>
      <c r="M60" s="63">
        <f t="shared" si="10"/>
        <v>260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0</v>
      </c>
      <c r="J61" s="63">
        <v>0</v>
      </c>
      <c r="K61" s="63">
        <v>0</v>
      </c>
      <c r="L61" s="63">
        <f t="shared" si="2"/>
        <v>558.5</v>
      </c>
      <c r="M61" s="63">
        <f t="shared" si="10"/>
        <v>0</v>
      </c>
      <c r="N61" s="8"/>
      <c r="O61" s="8"/>
    </row>
    <row r="62" spans="1:20" ht="60.75" customHeight="1" x14ac:dyDescent="0.25">
      <c r="A62" s="37" t="s">
        <v>67</v>
      </c>
      <c r="B62" s="44" t="s">
        <v>196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2411.35</v>
      </c>
      <c r="J62" s="63">
        <v>0</v>
      </c>
      <c r="K62" s="63">
        <v>0</v>
      </c>
      <c r="L62" s="63">
        <f t="shared" si="2"/>
        <v>4970.8</v>
      </c>
      <c r="M62" s="63">
        <f t="shared" si="10"/>
        <v>2411.35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3">
        <v>0</v>
      </c>
      <c r="K63" s="63">
        <v>0</v>
      </c>
      <c r="L63" s="63">
        <f t="shared" si="2"/>
        <v>291.74</v>
      </c>
      <c r="M63" s="63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183</v>
      </c>
      <c r="C64" s="85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8271.0499999999993</v>
      </c>
      <c r="J64" s="62">
        <f t="shared" si="17"/>
        <v>0</v>
      </c>
      <c r="K64" s="62">
        <f t="shared" si="17"/>
        <v>0</v>
      </c>
      <c r="L64" s="62">
        <f>SUM(D64+F64+H64+J64)</f>
        <v>20336.18</v>
      </c>
      <c r="M64" s="62">
        <f t="shared" si="10"/>
        <v>8271.0499999999993</v>
      </c>
    </row>
    <row r="65" spans="1:13" ht="28.5" customHeight="1" x14ac:dyDescent="0.25">
      <c r="A65" s="43" t="s">
        <v>69</v>
      </c>
      <c r="B65" s="44" t="s">
        <v>98</v>
      </c>
      <c r="C65" s="85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1.1000000000000001</v>
      </c>
      <c r="J65" s="63">
        <v>0</v>
      </c>
      <c r="K65" s="63">
        <v>0</v>
      </c>
      <c r="L65" s="63">
        <f t="shared" si="2"/>
        <v>2.21</v>
      </c>
      <c r="M65" s="63">
        <f t="shared" si="10"/>
        <v>1.1000000000000001</v>
      </c>
    </row>
    <row r="66" spans="1:13" ht="42.75" x14ac:dyDescent="0.25">
      <c r="A66" s="43" t="s">
        <v>70</v>
      </c>
      <c r="B66" s="44" t="s">
        <v>99</v>
      </c>
      <c r="C66" s="85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413.9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413.9</v>
      </c>
    </row>
    <row r="67" spans="1:13" ht="62.25" customHeight="1" x14ac:dyDescent="0.25">
      <c r="A67" s="43" t="s">
        <v>153</v>
      </c>
      <c r="B67" s="44" t="s">
        <v>184</v>
      </c>
      <c r="C67" s="85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7856.05</v>
      </c>
      <c r="J67" s="63">
        <v>0</v>
      </c>
      <c r="K67" s="63">
        <v>0</v>
      </c>
      <c r="L67" s="63">
        <f>SUM(D67+F67+H67+J67)</f>
        <v>18624.310000000001</v>
      </c>
      <c r="M67" s="63">
        <f t="shared" si="10"/>
        <v>7856.05</v>
      </c>
    </row>
    <row r="68" spans="1:13" ht="58.5" customHeight="1" x14ac:dyDescent="0.25">
      <c r="A68" s="50" t="s">
        <v>100</v>
      </c>
      <c r="B68" s="57" t="s">
        <v>197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84836.25</v>
      </c>
      <c r="I68" s="35">
        <f t="shared" si="18"/>
        <v>6047.88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84836.25</v>
      </c>
      <c r="M68" s="62">
        <f t="shared" si="19"/>
        <v>6047.88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84836.25</v>
      </c>
      <c r="I70" s="39">
        <v>6047.88</v>
      </c>
      <c r="J70" s="63">
        <v>0</v>
      </c>
      <c r="K70" s="63">
        <v>0</v>
      </c>
      <c r="L70" s="62">
        <f>SUM(D70+F70+H70+J70)</f>
        <v>84836.25</v>
      </c>
      <c r="M70" s="62">
        <f t="shared" si="19"/>
        <v>6047.88</v>
      </c>
    </row>
    <row r="71" spans="1:13" ht="74.25" customHeight="1" x14ac:dyDescent="0.25">
      <c r="A71" s="50" t="s">
        <v>102</v>
      </c>
      <c r="B71" s="57" t="s">
        <v>198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114.86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114.86</v>
      </c>
    </row>
    <row r="72" spans="1:13" ht="75" customHeight="1" x14ac:dyDescent="0.25">
      <c r="A72" s="50" t="s">
        <v>138</v>
      </c>
      <c r="B72" s="57" t="s">
        <v>185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67"/>
    </row>
    <row r="75" spans="1:13" ht="32.25" customHeight="1" x14ac:dyDescent="0.25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1"/>
    </row>
    <row r="76" spans="1:13" ht="33.75" customHeight="1" x14ac:dyDescent="0.25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2"/>
    </row>
    <row r="77" spans="1:13" ht="33" customHeight="1" x14ac:dyDescent="0.25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1"/>
    </row>
    <row r="78" spans="1:13" s="18" customFormat="1" ht="33" customHeight="1" x14ac:dyDescent="0.25">
      <c r="A78" s="1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1"/>
    </row>
    <row r="79" spans="1:13" ht="31.5" customHeight="1" x14ac:dyDescent="0.2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2"/>
    </row>
    <row r="80" spans="1:13" ht="33" customHeight="1" x14ac:dyDescent="0.2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1"/>
    </row>
    <row r="81" spans="2:13" ht="33" customHeight="1" x14ac:dyDescent="0.2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83"/>
    </row>
  </sheetData>
  <mergeCells count="30"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2" t="s">
        <v>156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3" t="s">
        <v>2</v>
      </c>
      <c r="B4" s="100" t="s">
        <v>3</v>
      </c>
      <c r="C4" s="95" t="s">
        <v>9</v>
      </c>
      <c r="D4" s="100" t="s">
        <v>23</v>
      </c>
      <c r="E4" s="100"/>
      <c r="F4" s="100" t="s">
        <v>24</v>
      </c>
      <c r="G4" s="100"/>
      <c r="H4" s="100" t="s">
        <v>4</v>
      </c>
      <c r="I4" s="100"/>
      <c r="J4" s="100" t="s">
        <v>5</v>
      </c>
      <c r="K4" s="100"/>
      <c r="L4" s="100" t="s">
        <v>6</v>
      </c>
      <c r="M4" s="100"/>
    </row>
    <row r="5" spans="1:21" ht="33" customHeight="1" x14ac:dyDescent="0.25">
      <c r="A5" s="93"/>
      <c r="B5" s="100"/>
      <c r="C5" s="96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3"/>
      <c r="B6" s="100"/>
      <c r="C6" s="97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5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5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5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5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5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5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5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5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5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5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5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5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5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5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5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5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5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5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5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5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5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5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85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5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5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5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99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99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99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99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99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5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5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5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5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5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86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87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87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5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5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5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5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5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5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5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5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86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7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7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5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5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5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5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15"/>
    </row>
    <row r="73" spans="1:13" ht="42" customHeight="1" x14ac:dyDescent="0.25">
      <c r="A73" s="14"/>
      <c r="B73" s="89" t="s">
        <v>141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22" t="s">
        <v>140</v>
      </c>
    </row>
    <row r="74" spans="1:13" ht="42" customHeight="1" x14ac:dyDescent="0.25">
      <c r="A74" s="14"/>
      <c r="B74" s="89" t="s">
        <v>143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22" t="s">
        <v>142</v>
      </c>
    </row>
    <row r="75" spans="1:13" ht="42" customHeight="1" x14ac:dyDescent="0.25">
      <c r="A75" s="14"/>
      <c r="B75" s="89" t="s">
        <v>146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22" t="s">
        <v>145</v>
      </c>
    </row>
    <row r="76" spans="1:13" s="18" customFormat="1" ht="42" customHeight="1" x14ac:dyDescent="0.25">
      <c r="A76" s="19"/>
      <c r="B76" s="89" t="s">
        <v>149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22" t="s">
        <v>147</v>
      </c>
    </row>
    <row r="77" spans="1:13" ht="42" customHeight="1" x14ac:dyDescent="0.25">
      <c r="B77" s="89" t="s">
        <v>150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23" t="s">
        <v>148</v>
      </c>
    </row>
    <row r="78" spans="1:13" ht="42" customHeight="1" x14ac:dyDescent="0.25">
      <c r="B78" s="89" t="s">
        <v>152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23" t="s">
        <v>151</v>
      </c>
    </row>
    <row r="79" spans="1:13" ht="42" customHeight="1" x14ac:dyDescent="0.25">
      <c r="B79" s="89" t="s">
        <v>155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23" t="s">
        <v>154</v>
      </c>
    </row>
    <row r="80" spans="1:13" ht="38.25" customHeight="1" x14ac:dyDescent="0.25">
      <c r="B80" s="89" t="s">
        <v>157</v>
      </c>
      <c r="C80" s="89"/>
      <c r="D80" s="89"/>
      <c r="E80" s="89"/>
      <c r="F80" s="89"/>
      <c r="G80" s="89"/>
      <c r="H80" s="89"/>
      <c r="I80" s="89"/>
      <c r="J80" s="89"/>
      <c r="K80" s="89"/>
      <c r="L80" s="90"/>
      <c r="M80" s="23" t="s">
        <v>159</v>
      </c>
    </row>
    <row r="81" spans="2:13" ht="42" customHeight="1" x14ac:dyDescent="0.25">
      <c r="B81" s="89" t="s">
        <v>152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23" t="s">
        <v>160</v>
      </c>
    </row>
    <row r="82" spans="2:13" ht="43.5" customHeight="1" x14ac:dyDescent="0.25">
      <c r="B82" s="89" t="s">
        <v>158</v>
      </c>
      <c r="C82" s="89"/>
      <c r="D82" s="89"/>
      <c r="E82" s="89"/>
      <c r="F82" s="89"/>
      <c r="G82" s="89"/>
      <c r="H82" s="89"/>
      <c r="I82" s="89"/>
      <c r="J82" s="89"/>
      <c r="K82" s="89"/>
      <c r="L82" s="90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2023-07-05T03:50:15Z</cp:lastPrinted>
  <dcterms:created xsi:type="dcterms:W3CDTF">2015-10-02T05:38:20Z</dcterms:created>
  <dcterms:modified xsi:type="dcterms:W3CDTF">2023-07-05T04:41:32Z</dcterms:modified>
</cp:coreProperties>
</file>